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415" windowHeight="5340" activeTab="0"/>
  </bookViews>
  <sheets>
    <sheet name="Intro" sheetId="1" r:id="rId1"/>
    <sheet name="Index" sheetId="2" r:id="rId2"/>
    <sheet name="Stats and Graphs" sheetId="3" r:id="rId3"/>
    <sheet name="Senators Details" sheetId="4" r:id="rId4"/>
  </sheets>
  <definedNames>
    <definedName name="_xlnm._FilterDatabase" localSheetId="1" hidden="1">'Index'!$A$1:$G$1003</definedName>
    <definedName name="OLE_LINK1" localSheetId="1">'Index'!$F$443</definedName>
    <definedName name="OLE_LINK14" localSheetId="1">'Index'!$F$569</definedName>
    <definedName name="OLE_LINK2" localSheetId="1">'Index'!$F$478</definedName>
  </definedNames>
  <calcPr fullCalcOnLoad="1"/>
</workbook>
</file>

<file path=xl/sharedStrings.xml><?xml version="1.0" encoding="utf-8"?>
<sst xmlns="http://schemas.openxmlformats.org/spreadsheetml/2006/main" count="1831" uniqueCount="1024">
  <si>
    <t>What amount of money has been saved from staffing reductions and offsets over the past few years?  (Since 1 July 2005)</t>
  </si>
  <si>
    <t>Page 36</t>
  </si>
  <si>
    <t>Can you confirm the amount of money carried from 2005-06?</t>
  </si>
  <si>
    <t>When was the last regular user group meeting held?</t>
  </si>
  <si>
    <t>Page 38</t>
  </si>
  <si>
    <t>How many NNTT decisions put up on the AustLII website each year?</t>
  </si>
  <si>
    <t>Page 42</t>
  </si>
  <si>
    <t>How quickly are NNTT decisions put up on the AustLII website?</t>
  </si>
  <si>
    <t>Please provide the Committee statistics about the time taken from lodgement to the end of the mediation process, including the timeliness of decisions and the reason for any delays.</t>
  </si>
  <si>
    <t>Page 43</t>
  </si>
  <si>
    <t xml:space="preserve">Could you look at how much it would cost the Tribunal to host decisions on its own website (i.e. instead of using AustLII)? </t>
  </si>
  <si>
    <t>a) Please provide the number of complaints received for the past few years (since 1 July 2005)</t>
  </si>
  <si>
    <t>b) Please identify the nature of those complaints</t>
  </si>
  <si>
    <t>c) Please provide a copy of the code of conduct and identify relevant provisions in the Act that deal with conflict of interest matters</t>
  </si>
  <si>
    <t>Page 44</t>
  </si>
  <si>
    <t>Budget papers 1 from 2006-07 and 2007-08 indicate that the estimated staffing level was 250 and the forecast staffing level for 2006-07 was put at 240 – which was a decrease of 10 from the previous year.  However, instead it fell to 214.</t>
  </si>
  <si>
    <t>a) Where these cuts fell – what positions were cut or cut back?</t>
  </si>
  <si>
    <t xml:space="preserve">  i) Why were the staffing level cuts made?</t>
  </si>
  <si>
    <t xml:space="preserve">  ii) Have the staffing cuts resulted in an increased workload for the remaining staff, or is it a case of certain functions of the NNTT just not being performed anymore?</t>
  </si>
  <si>
    <t xml:space="preserve">  iii) How has this affected the ability of the Tribunal to deal with Native Title matters?</t>
  </si>
  <si>
    <t xml:space="preserve">  iv) Why were these cuts not forecast in the previous Estimates?</t>
  </si>
  <si>
    <t xml:space="preserve">  v) How much was saved in staffing costs as a result of the fall in staffing levels?</t>
  </si>
  <si>
    <t xml:space="preserve">    1) What happened to these savings – were they returned to government or allocated to another area of the NNTT?</t>
  </si>
  <si>
    <t xml:space="preserve">  vi) Is it intended to return the staffing numbers to the pre-2006-07 levels in the future, or are the staffing cuts permanent?</t>
  </si>
  <si>
    <r>
      <t xml:space="preserve">b) Has the NNTT has conducted any analysis or has any opinion on whether additional staff will be required under the recently passed amendments, the proposed </t>
    </r>
    <r>
      <rPr>
        <i/>
        <sz val="12"/>
        <color indexed="8"/>
        <rFont val="Times New Roman"/>
        <family val="1"/>
      </rPr>
      <t>Technical Amendments</t>
    </r>
    <r>
      <rPr>
        <sz val="12"/>
        <color indexed="8"/>
        <rFont val="Times New Roman"/>
        <family val="1"/>
      </rPr>
      <t xml:space="preserve"> or any of the Recommendations of the Hiley-Levy report?</t>
    </r>
  </si>
  <si>
    <t xml:space="preserve">    1) Why not?  </t>
  </si>
  <si>
    <t xml:space="preserve">    2) Does the NNTT predict that there will be an increase in workload under the new amendments?  Will the additional workload be passed on to existing staff?</t>
  </si>
  <si>
    <t>Recommendation 5</t>
  </si>
  <si>
    <t>a) What action has been taken on Recommendation 5?</t>
  </si>
  <si>
    <t>b) Has the Court or the NNTT begun convening regular meetings?</t>
  </si>
  <si>
    <t xml:space="preserve">  i) If so, give details on how many have been convened so far?</t>
  </si>
  <si>
    <t>c) Have you begun working with the Federal Court on the proposed new methods of institutional communication?  If so, give details.</t>
  </si>
  <si>
    <t>Tribunal tests for registration</t>
  </si>
  <si>
    <t>a) What is the average time it takes for the Tribunal – in the first instance – to finalise registration of an application?</t>
  </si>
  <si>
    <t>b) Please provide the Committee with the full range of times that it takes for these applications to be finalised.</t>
  </si>
  <si>
    <t>c) What is the workload for these applications?</t>
  </si>
  <si>
    <t xml:space="preserve">  i) For the years 2002-03, 2003-04, 2004-05 and 2005-06, how many applications were entered for registration?</t>
  </si>
  <si>
    <t xml:space="preserve">  ii) For the years 2002-03, 2003-04, 2004-05 and 2005-06, how many of those were finalised?</t>
  </si>
  <si>
    <t>d) Please provide the number of officers who work in this area, including:</t>
  </si>
  <si>
    <t xml:space="preserve">  i) Target workload for 2002-03, 2003-04, 2004-05 and 2005-06.</t>
  </si>
  <si>
    <t xml:space="preserve">  ii)Actual workload for 2002-03, 2003-04, 2004-05 and 2005-06.</t>
  </si>
  <si>
    <t>Mediation Stage</t>
  </si>
  <si>
    <t>a) What is the average length of native title mediation that is conducted under the auspices of the NNTT?</t>
  </si>
  <si>
    <t>b) Could you provide a breakdown of the lengths of time spent in this stage for all mediations begun and finalised in 00-01 to present?</t>
  </si>
  <si>
    <t>c) How many mediations are successful, and how many are unsuccessful?</t>
  </si>
  <si>
    <t>Both the Family Law Council and the Every Picture Tells a Story Report recommended the establishment of a federally based service to investigate child protection allegations in family law matters.  What steps is the government taking to give effect to these recommendations or otherwise to ensure child protection issues raised in family law matters are properly investigated?</t>
  </si>
  <si>
    <t>In the context of the significant investment of resources the Government has made to changes to the family law system, including the establishment of Family Relationship Centres, what financial commitment is the Government making to ensure child protection allegations made in family law matters are properly addressed?</t>
  </si>
  <si>
    <t>Given that a number of research papers, including the recent Australian Institute of Family Studies report into Allegations of violence in children's proceedings, describe allegations of violence and abuse as the "core business" of the Family Court, what percentage of family law children's cases are processed through the Magellan list?</t>
  </si>
  <si>
    <r>
      <t>Regarding the recent Australian Institute of Family Studies report "</t>
    </r>
    <r>
      <rPr>
        <u val="single"/>
        <sz val="12"/>
        <color indexed="8"/>
        <rFont val="Times"/>
        <family val="0"/>
      </rPr>
      <t>Allegations of family violence and child abuse in family law children’s proceedings</t>
    </r>
    <r>
      <rPr>
        <sz val="12"/>
        <color indexed="8"/>
        <rFont val="Times"/>
        <family val="0"/>
      </rPr>
      <t>":</t>
    </r>
  </si>
  <si>
    <t>a) Has the Department reviewed the report?</t>
  </si>
  <si>
    <t xml:space="preserve">  i) If so, give details as to whether or not the Department has taken the report into account in policy development and, if so, what that was.</t>
  </si>
  <si>
    <t>b) For 2005-06 and 2006-07, what reviews have been conducted in to court processes for handling allegations of domestic violence?</t>
  </si>
  <si>
    <t xml:space="preserve">  i) If none:</t>
  </si>
  <si>
    <t xml:space="preserve">    1) Why not?</t>
  </si>
  <si>
    <t xml:space="preserve">    2) Does the Department intend to conduct reviews in this area?</t>
  </si>
  <si>
    <t>c) What ongoing evaluations, reviews or monitoring exist for court processes for handling allegations of domestic violence?</t>
  </si>
  <si>
    <t xml:space="preserve">    2) Is the Department planning on implementing any such measures (if not, why not)?</t>
  </si>
  <si>
    <t>d) Does the Department have any plans to alter in any way the processes for handling allegations of violence in family law matters?</t>
  </si>
  <si>
    <t xml:space="preserve">  i) If so, give details.</t>
  </si>
  <si>
    <t>a) On what date was the ‘Sheik Feiz Terror DVD’ referred to the OFLC by the AFP?</t>
  </si>
  <si>
    <t>b) Were any of the thirteen people who classified the DVD not appointed by the Attorney-General?</t>
  </si>
  <si>
    <t>Page 95-96</t>
  </si>
  <si>
    <t>Does to the OFLC make submissions to public inquiries?</t>
  </si>
  <si>
    <t>Page 97-98</t>
  </si>
  <si>
    <t xml:space="preserve">a) What are the criteria on which the AG decides he will refer a case to the Classification Review Board? </t>
  </si>
  <si>
    <r>
      <t xml:space="preserve">b) On what grounds did the AG decide to refer </t>
    </r>
    <r>
      <rPr>
        <i/>
        <sz val="12"/>
        <color indexed="8"/>
        <rFont val="Times New Roman"/>
        <family val="1"/>
      </rPr>
      <t>The Peaceful Pill Handbook</t>
    </r>
    <r>
      <rPr>
        <sz val="12"/>
        <color indexed="8"/>
        <rFont val="Times New Roman"/>
        <family val="1"/>
      </rPr>
      <t xml:space="preserve"> by Philip Nitschke (a euthanasia book) to the Classification Review Board?</t>
    </r>
  </si>
  <si>
    <t>c) Why (in relation to Philip Nitschke’s book) were the NSW Right to Life Organisation exempt from having to pay the $7000 required fee, as is usual in the circumstances of third parties seeking a referral to the Classification Review Board? Are the grounds for an exemption publicly available?</t>
  </si>
  <si>
    <t>Office of Parliamentary Counsel</t>
  </si>
  <si>
    <t>On what date was the WorkChoices legislation added to the legislation program?</t>
  </si>
  <si>
    <t>Page 81</t>
  </si>
  <si>
    <t>a) Please provide a table showing, since 1996, the number of bills introduced and the number of pages introduced</t>
  </si>
  <si>
    <t>b) For the records you have available how many Private Members Bills has the Office prepared and pages introduced?</t>
  </si>
  <si>
    <t>Page 82-83</t>
  </si>
  <si>
    <t>Page 28 of the 2005-06 Annual Report mentions a delay in implementing IT capital:</t>
  </si>
  <si>
    <t>a) please confirm what this expenditure is for</t>
  </si>
  <si>
    <t>b) how much is it expected to cost?</t>
  </si>
  <si>
    <t>Page 84</t>
  </si>
  <si>
    <t>a) Please provide a breakdown of drafting activity by portfolio.</t>
  </si>
  <si>
    <t>b) Please provide a breakdown of bills drafted that have been introduced to parliament and those that have not.</t>
  </si>
  <si>
    <t>c) What is the average time taken to draft a Bill?</t>
  </si>
  <si>
    <t>d) Is there much fluctuation in the OPC's workload?</t>
  </si>
  <si>
    <t xml:space="preserve">  i) Is there any data to reflect that (e.g. monthly)</t>
  </si>
  <si>
    <t xml:space="preserve">  ii) Could you give an indication of the comparative difference between a peak period of work and more regular levels of work?</t>
  </si>
  <si>
    <t>e) Could you provide a breakdown of full-time and part-time staff by:</t>
  </si>
  <si>
    <t xml:space="preserve">  i) Senior executives</t>
  </si>
  <si>
    <t xml:space="preserve">  ii) Senior drafter</t>
  </si>
  <si>
    <t>a) How many civil celebrants are currently registered in Australia?</t>
  </si>
  <si>
    <t xml:space="preserve">  i) Provide a breakdown per state;</t>
  </si>
  <si>
    <t xml:space="preserve">  ii) Provide a breakdown into gender.</t>
  </si>
  <si>
    <t>b) How many religions celebrants are currently registered in Australia?</t>
  </si>
  <si>
    <t>c) How many other celebrants are currently registered in Australia?</t>
  </si>
  <si>
    <t>d) What is the total number of all those authorised to perform legal marriages in Australia?</t>
  </si>
  <si>
    <t xml:space="preserve">e) How many individual Celebrants are appointed as both Civil Marriage Celebrants and Non-aligned Religious Celebrants?  </t>
  </si>
  <si>
    <t xml:space="preserve">  i) Why are they appointed as both?</t>
  </si>
  <si>
    <t>f) How many civil celebrants are currently on the waiting list to be registered?</t>
  </si>
  <si>
    <t>g) How many registration applications has the Attorney-General’s Department finalised per month, since the beginning of the 2006-07 financial year?</t>
  </si>
  <si>
    <t>h) How many registration applications has the Attorney-General’s Department received per month, since the beginning of the 2006-07 financial year?</t>
  </si>
  <si>
    <t>a) How many staff (in FTE) are assigned to the Marriage Celebrant section of the Attorney-General’s Department?</t>
  </si>
  <si>
    <t xml:space="preserve">  i) Provide a breakdown of their duties, and the number of staff (in FTE) assigned to each duty.</t>
  </si>
  <si>
    <t>b) For the Marriage Celebrant section of the Attorney-General’s Department, please indicate:</t>
  </si>
  <si>
    <t xml:space="preserve">  i) For 2004-05, 2005-06 and 2006-07, what was the annual budget assigned to this section?</t>
  </si>
  <si>
    <t xml:space="preserve">  ii) For those years, what was the actual expenditure on that section?</t>
  </si>
  <si>
    <t>c) Are you able to indicate whether or not the Department intends to set up a working party or liaison group between the section and Celebrants across Australia?</t>
  </si>
  <si>
    <t xml:space="preserve">  i) If not, why not?</t>
  </si>
  <si>
    <t xml:space="preserve">  ii) If so, when is this likely to occur?</t>
  </si>
  <si>
    <t>a) What is the criteria for the appointment of a non-aligned religious celebrant?</t>
  </si>
  <si>
    <t>b) What is the criteria for the appointment of a celebrant who conducts civil ceremonies?</t>
  </si>
  <si>
    <t>c) Why has the government adopted a policy of allowing the registration of all celebrants rather than allowing their registration on a needs-basis?</t>
  </si>
  <si>
    <t>Following the introduction of CanPrint as the uniform printer for all Marriage Certificates:</t>
  </si>
  <si>
    <t>a) Was any money paid to recompense celebrants for stock they had previously ordered but was now unusable?</t>
  </si>
  <si>
    <t xml:space="preserve">  i) If so, give details as to the amount of compensation.</t>
  </si>
  <si>
    <t>b) Broken down by month, how much so far has been charged to Marriage Celebrants for the printing of those Marriage Certificates?</t>
  </si>
  <si>
    <t>c) Provide the costs charged for Marriage Certificates.</t>
  </si>
  <si>
    <t>a) Are you able to provide a breakdown indicating:</t>
  </si>
  <si>
    <t xml:space="preserve">  i) Each Family Relationship Centre;</t>
  </si>
  <si>
    <t xml:space="preserve">  ii)When that centre opened (or is expected to open);</t>
  </si>
  <si>
    <t xml:space="preserve">  iii) When the contract was awarded to the centre; </t>
  </si>
  <si>
    <t xml:space="preserve">  iv) The value of the contract awarded to that centre;</t>
  </si>
  <si>
    <t xml:space="preserve">  v) Whether or not that centre is an indigenous service provider.</t>
  </si>
  <si>
    <t>b) Have any representations, grievances or complaints about the treatment of staff been made to the Department or the Minister concerning any centre?</t>
  </si>
  <si>
    <t xml:space="preserve">  i) If so:</t>
  </si>
  <si>
    <t xml:space="preserve">   1) Give details of the allegations and the centre against which they were made;</t>
  </si>
  <si>
    <t xml:space="preserve">   2) What action was taken by the Department in response to those allegations?</t>
  </si>
  <si>
    <t>c) Have any allegations of fraud against the Commonwealth concerning misrepresentation of counselling services of any nature been made to the Department or the Minister?</t>
  </si>
  <si>
    <t>If so:</t>
  </si>
  <si>
    <t xml:space="preserve">  i) Give details of the allegations and the centre against which they were made;</t>
  </si>
  <si>
    <t xml:space="preserve">  ii) What action was taken by the Department in response to those allegations?</t>
  </si>
  <si>
    <t xml:space="preserve">  iii) Has the matter been referred to the AFP for investigation?  </t>
  </si>
  <si>
    <t xml:space="preserve">    1) If so, when was the matter referred?  </t>
  </si>
  <si>
    <t xml:space="preserve">    2) If not, why not?</t>
  </si>
  <si>
    <t>d) Has the department or the Attorney been made aware of the results of an independent review by Ms O'Hara?</t>
  </si>
  <si>
    <t xml:space="preserve">  i) Provide a copy of the report?</t>
  </si>
  <si>
    <t xml:space="preserve">  ii) What was the content of the report?</t>
  </si>
  <si>
    <t>Pre-Birth parenting Plan agreements</t>
  </si>
  <si>
    <t>a) Has the Department done any work or been asked to look at the concept of pre-birth parenting plan agreements?</t>
  </si>
  <si>
    <t>b) Please identify the nature of the accommodation (e.g. commercial building being rented, space within Commonwealth Law Courts building with commercial or nominal rent)</t>
  </si>
  <si>
    <t>Page 52</t>
  </si>
  <si>
    <t>Please provide an update (to 27 May 2007 if practicable) of the annual report showing:</t>
  </si>
  <si>
    <t>a) the numbers of decisions made, the timeliness of those decisions, the number of cases on hand and their elapsed time</t>
  </si>
  <si>
    <t>b) the cost of those matters that do and do not proceed to hearing</t>
  </si>
  <si>
    <t>Page 54</t>
  </si>
  <si>
    <t>Please provide the general reasons for the delay for those decisions that are made outside the target time frame of 12 months.</t>
  </si>
  <si>
    <t>Page 57</t>
  </si>
  <si>
    <t xml:space="preserve">  i) If so, give details as to the exact upgrades that are being performed, the budgeted costs of the upgrades and the actual costs of the upgrades.</t>
  </si>
  <si>
    <r>
      <t xml:space="preserve">g) Are you able to indicate the operational costs for the operation of the </t>
    </r>
    <r>
      <rPr>
        <i/>
        <sz val="12"/>
        <color indexed="8"/>
        <rFont val="Times New Roman"/>
        <family val="1"/>
      </rPr>
      <t>Family Relationship Advice Line</t>
    </r>
    <r>
      <rPr>
        <sz val="12"/>
        <color indexed="8"/>
        <rFont val="Times New Roman"/>
        <family val="1"/>
      </rPr>
      <t>?</t>
    </r>
  </si>
  <si>
    <t xml:space="preserve">  i) Is this on budget?  If not, give details.</t>
  </si>
  <si>
    <t>Family Relationship Centres</t>
  </si>
  <si>
    <t>a) Regarding the performance review planned for December this year.</t>
  </si>
  <si>
    <t xml:space="preserve">  i) Is this still scheduled?</t>
  </si>
  <si>
    <t xml:space="preserve">  ii) Is this review planned to be conducted over all FRCs, or only the ones that were established in the previous round?</t>
  </si>
  <si>
    <t>b) Is the Department able to provide staffing figures for each of the FRCs?</t>
  </si>
  <si>
    <t xml:space="preserve">  i) Including:</t>
  </si>
  <si>
    <t xml:space="preserve">    1) The number of staff per FRC, and the classification of each staff;</t>
  </si>
  <si>
    <t xml:space="preserve">    2) Whether the current level of staffing per FRC is at the projected (or contracted for) levels;</t>
  </si>
  <si>
    <t xml:space="preserve">    3) If not, why not and which FRCs are falling behind in staffing?</t>
  </si>
  <si>
    <t>c) Have any additional funds been requested by any of the FRCs?</t>
  </si>
  <si>
    <t xml:space="preserve">  i) If so, could you give details, including:</t>
  </si>
  <si>
    <t xml:space="preserve">    1) The FRCs that requested additional funding;</t>
  </si>
  <si>
    <t xml:space="preserve">    2) Whether it was provided;</t>
  </si>
  <si>
    <t xml:space="preserve">    3) Why the funding was needed.</t>
  </si>
  <si>
    <t>CLSNTD</t>
  </si>
  <si>
    <t>(Output 1.2)</t>
  </si>
  <si>
    <t>Devolution of OFLC Policy functions to AGD:</t>
  </si>
  <si>
    <t>a) On what date did the Government direct Departments to review Agencies in relation to the Uhrig review?</t>
  </si>
  <si>
    <t>b) When did AGD first discuss the transfer of OFLC Policy functions with the Department of Finance?</t>
  </si>
  <si>
    <t>c) On what date did the Department make a submission to the Attorney-General recommending the policy functions be transferred to the Department?</t>
  </si>
  <si>
    <t>d) On what date did the Classification Policy Branch commence within AGD?</t>
  </si>
  <si>
    <t>Page 90-91/93</t>
  </si>
  <si>
    <r>
      <t xml:space="preserve">Proposed amendments to the </t>
    </r>
    <r>
      <rPr>
        <i/>
        <sz val="12"/>
        <color indexed="8"/>
        <rFont val="Times New Roman"/>
        <family val="1"/>
      </rPr>
      <t>Classification Act</t>
    </r>
    <r>
      <rPr>
        <sz val="12"/>
        <color indexed="8"/>
        <rFont val="Times New Roman"/>
        <family val="1"/>
      </rPr>
      <t xml:space="preserve"> to deal with material advocating terrorist acts:</t>
    </r>
  </si>
  <si>
    <t>The Attorney-General raised this issue on commercial radio in July 2005, please provide a chronology of the events regarding the amendments.</t>
  </si>
  <si>
    <t>Page 97</t>
  </si>
  <si>
    <t>Barnett</t>
  </si>
  <si>
    <t>Can you advise the Committee why the Attorney-General perceived the States to be dilatory and can you name those States?</t>
  </si>
  <si>
    <t>Page 100</t>
  </si>
  <si>
    <t>Appointment of the Director of the OFLC:</t>
  </si>
  <si>
    <t>What was the cost for the preparation of applications, advertisement and interview of the position?</t>
  </si>
  <si>
    <t>Page 101</t>
  </si>
  <si>
    <t>ILHRD</t>
  </si>
  <si>
    <t>(Output 1.3)</t>
  </si>
  <si>
    <t>Prior to the appointment of the president when was the last time the Attorney-General appointed a commissioner to the Commission without advertising the position?</t>
  </si>
  <si>
    <t>Fraud Control</t>
  </si>
  <si>
    <t>When Australians sign up to use PayPal for online purchases (e.g. E-Bay) they agree (in the conditions, which they are assumed to have read) that the contract will be bound by the laws of the USA and Singapore. Is the AG concerned by this? Is Australians financial information adequately protected during transfer? Does the AG have any plans to legislate that online contracts entered into by Australians must be also bound to the laws of Australia?</t>
  </si>
  <si>
    <t>CLSNTD (Output 1.6)</t>
  </si>
  <si>
    <t>Non-legislative recommendations of the Hiley-Levy report</t>
  </si>
  <si>
    <t>a) Recommendation 4</t>
  </si>
  <si>
    <r>
      <t xml:space="preserve">Attorney-General Departmental submissions to the inquiry on the </t>
    </r>
    <r>
      <rPr>
        <i/>
        <sz val="12"/>
        <color indexed="8"/>
        <rFont val="Times New Roman"/>
        <family val="1"/>
      </rPr>
      <t>Native Title Amendment Bill 2007</t>
    </r>
    <r>
      <rPr>
        <sz val="12"/>
        <color indexed="8"/>
        <rFont val="Times New Roman"/>
        <family val="1"/>
      </rPr>
      <t>, states that Department had begun to undertake work on the development of a code of conduct.</t>
    </r>
  </si>
  <si>
    <t xml:space="preserve">  i) What stage is the development at?</t>
  </si>
  <si>
    <t xml:space="preserve">  ii) When can we expect to see a finalised version of the code of conduct?</t>
  </si>
  <si>
    <t>a) What is the current expenditure on the one current control order?</t>
  </si>
  <si>
    <t>b) Is this expenditure sourced from a line item, or where is it coming from?</t>
  </si>
  <si>
    <t>Page 30</t>
  </si>
  <si>
    <t>Is the AFP able to provide the amount of money being spent contracting a private company for the protection costs associated with the AFP being in Afghanistan?</t>
  </si>
  <si>
    <t>Page 31</t>
  </si>
  <si>
    <t>Please provide the cost for the deployment of AFP to Burma since the commencement of the National Illicit Drug Strategy.</t>
  </si>
  <si>
    <t>Page 32</t>
  </si>
  <si>
    <t>Alleged theft of ADF equipment:</t>
  </si>
  <si>
    <t>a) Has Defence been able to identify whether or not any of their weapons or munitions have been stolen? (From Puckapunyal – referred to AFP 25 Jan 2007)</t>
  </si>
  <si>
    <t xml:space="preserve">b) Has Defence been able to identify whether or not any of their security equipment have been stolen? (referred to AFP on 7 August 2006) </t>
  </si>
  <si>
    <t>Page 36/37</t>
  </si>
  <si>
    <t>What is the penalty for transmitting by post offensive material?</t>
  </si>
  <si>
    <t>Page 39</t>
  </si>
  <si>
    <t>a) Was the Minister advised of the transmission of offensive material by post? If so, when?</t>
  </si>
  <si>
    <t>b) Was this matter referred to AFP for investigation?</t>
  </si>
  <si>
    <t>Page 41</t>
  </si>
  <si>
    <t>Investigation of alleged leaks by federal Agencies and Departments:</t>
  </si>
  <si>
    <t>a) On average how many officers are assigned to investigate?</t>
  </si>
  <si>
    <t>b) What are the costs and hours for investigations?</t>
  </si>
  <si>
    <t>c) What is the average duration of an investigation?</t>
  </si>
  <si>
    <t>d) How many investigations are not proceeded with?</t>
  </si>
  <si>
    <t>Page 46</t>
  </si>
  <si>
    <t>Rendition:</t>
  </si>
  <si>
    <t>Was the AFP provided with information from any intelligence authority (either inside or outside of Australia) about the alleged rendition of Mr Habib?</t>
  </si>
  <si>
    <t>Page 47</t>
  </si>
  <si>
    <t>Heffernan</t>
  </si>
  <si>
    <t>In 2002, the Foreign Minister Mr Downer announced (immediately after the Bali bombing) a number of capacity building initiatives. One of those initiatives was a $.4 million dollar, 4 year project to establish a Transnational Crime Coordination Centre in Jakarta. This project was administered by the AFP.</t>
  </si>
  <si>
    <t>Now that the 4 years have expired can the Commissioner advise on the outcome of the project with particular reference to the success of the project, the expenditure,  the extent of the capacity building programmes and the benefit to Australian law enforcement?</t>
  </si>
  <si>
    <t>With regard to investigation performed by the AFP into human trafficking commenced since 1 January 2004:</t>
  </si>
  <si>
    <t>a) How many such investigations were commenced?</t>
  </si>
  <si>
    <t>b) Of those investigations how many -</t>
  </si>
  <si>
    <t xml:space="preserve">  i) have been completed; or</t>
  </si>
  <si>
    <t xml:space="preserve">  ii) are on going?</t>
  </si>
  <si>
    <t>c) What is the average length of time taken to complete such an investigation?</t>
  </si>
  <si>
    <t>Number of Questions Asked</t>
  </si>
  <si>
    <t>Questions on Notice Statistics by Party</t>
  </si>
  <si>
    <t>Questions on Notice: Complete Statistics</t>
  </si>
  <si>
    <t>Number</t>
  </si>
  <si>
    <t>%</t>
  </si>
  <si>
    <t>Total Number</t>
  </si>
  <si>
    <t>Answered</t>
  </si>
  <si>
    <t>Outstanding</t>
  </si>
  <si>
    <t>Answered on time</t>
  </si>
  <si>
    <t>Answers due</t>
  </si>
  <si>
    <t>Percentage of Total</t>
  </si>
  <si>
    <t>Total</t>
  </si>
  <si>
    <t>l) Does your funding attempt to reflect the reality that Indigenous Australians are imprisoned at 12 times the rates of non-Indigenous Australians and therefore have higher demands of representation services? If so, how?</t>
  </si>
  <si>
    <t>m) Can you confirm that the Commonwealth have full responsibility for funding Aboriginal Legal Services? Is this something the Commonwealth wishes or intends to change?</t>
  </si>
  <si>
    <t>Output 1.7 (IJLAD)</t>
  </si>
  <si>
    <t xml:space="preserve">a) Has the Department has guaranteed funding beyond the 2007-08 financial year for the: </t>
  </si>
  <si>
    <t xml:space="preserve">  i) Queensland South Native Title Services;</t>
  </si>
  <si>
    <t xml:space="preserve">  ii) Gurang Land Council, Carpentaria Land Council;</t>
  </si>
  <si>
    <t xml:space="preserve">  iii) Central Queensland Land Council?</t>
  </si>
  <si>
    <t>b) Is it correct that the Department has provided funding to some of these organisations on the condition that they enter into merger negotiations with each other?</t>
  </si>
  <si>
    <t>c) If so:</t>
  </si>
  <si>
    <t xml:space="preserve">  i) Which ones?</t>
  </si>
  <si>
    <t xml:space="preserve">  ii) When was the decision made to fund these organisations on the basis of mergers, and by whom was it made?</t>
  </si>
  <si>
    <t xml:space="preserve">  iii) What functions within the organisations are intended to be merged?</t>
  </si>
  <si>
    <t xml:space="preserve">  iv) Is it the expectation that these mergers will occur within the next twelve months?</t>
  </si>
  <si>
    <t>b) Did the AGS provide any input into the development of the plan or an assessment of any aspect of the plan?</t>
  </si>
  <si>
    <t xml:space="preserve">  i) If so, when and to who? </t>
  </si>
  <si>
    <t xml:space="preserve">  ii) What was the nature of the input?</t>
  </si>
  <si>
    <t>ALRC</t>
  </si>
  <si>
    <t>a) What is the size of ALRC holdings n megabytes on the AustLII website?</t>
  </si>
  <si>
    <t>b) When was the last major upgrade to the ALRC website?</t>
  </si>
  <si>
    <t>Page 102-103</t>
  </si>
  <si>
    <t>ASIO</t>
  </si>
  <si>
    <t>Staffing:</t>
  </si>
  <si>
    <t>If you are able to do so, please provide:</t>
  </si>
  <si>
    <t>a) the number of full time equivalent (FTE) staff employed by ASIO</t>
  </si>
  <si>
    <t>b) the number of part-time and non-ongoing staff</t>
  </si>
  <si>
    <t>c) the number of secondees from other Agencies, police forces and Departments</t>
  </si>
  <si>
    <t>d) the number of staff per unit (e.g. Business Liaison Unit, Critical Infrastructure and Protection Unit, et cetera) either as FTE, or the total number of people employed.</t>
  </si>
  <si>
    <t>Page 92</t>
  </si>
  <si>
    <t>If you are able to do so, please provide a list of those business sectors ASIO’s Business Liaison Unit has communicated with.</t>
  </si>
  <si>
    <t>What number of ASIC and MSIC applications for security checks are ‘failed’ by ASIO?</t>
  </si>
  <si>
    <t>Page 92/93</t>
  </si>
  <si>
    <t>What number of ASIC requests for ASIO checks have taken longer than seven days to be completed?</t>
  </si>
  <si>
    <t>Page 93</t>
  </si>
  <si>
    <t>What information is provided to new and existing employees about the role of the Inspector-General for Intelligence Security (IGIS)?</t>
  </si>
  <si>
    <t>Was ASIO consulted about the National Action Plan (National Framework on Human Rights – National Action Plan – 2005)?</t>
  </si>
  <si>
    <t>If you are able to do so, can you advise the Committee how many Liaison Officers ASIO has?</t>
  </si>
  <si>
    <t>Page 102</t>
  </si>
  <si>
    <t>If you are able to do so, can you provide the proportion of staff in the ASIO Building compared to field staff?</t>
  </si>
  <si>
    <t>Page 103</t>
  </si>
  <si>
    <t>ASIO staffing is rising dramatically (from about 600 to more than 1800 within about 4-5 years – see budget media release). What extra protections in terms of governance, supervision, audit and accountability has ASIO management put in place to cope with these problems which may be caused by such rapid growth? If none, why not?</t>
  </si>
  <si>
    <t xml:space="preserve">  iii) Has the agency received intelligence from the US that arose out of a person subject to rendition?</t>
  </si>
  <si>
    <t xml:space="preserve">    1) If so, was it known at the time of receipt that this intelligence arose out of a person subject to rendition?</t>
  </si>
  <si>
    <t xml:space="preserve">  iv) Does the agency receive intelligence from the US that arises out of persons subject to rendition?</t>
  </si>
  <si>
    <t>CrimTrac</t>
  </si>
  <si>
    <t>Spent Convictions:</t>
  </si>
  <si>
    <t>If a conviction is pent does material remain on any of CrimTrac’s databases?</t>
  </si>
  <si>
    <t>Page 55</t>
  </si>
  <si>
    <t>What search fields are available on MNPP?</t>
  </si>
  <si>
    <t>Page 61</t>
  </si>
  <si>
    <t>Customs</t>
  </si>
  <si>
    <t>How much money do you have in your IT depreciation account?</t>
  </si>
  <si>
    <t>Page 65</t>
  </si>
  <si>
    <t>Ashmore Reef Vessel:</t>
  </si>
  <si>
    <t>Please provide a general description of the requirement you are seeking?</t>
  </si>
  <si>
    <t>Page 66</t>
  </si>
  <si>
    <r>
      <t xml:space="preserve">Vessels </t>
    </r>
    <r>
      <rPr>
        <i/>
        <sz val="12"/>
        <color indexed="8"/>
        <rFont val="Times New Roman"/>
        <family val="1"/>
      </rPr>
      <t>Oceanic Viking</t>
    </r>
    <r>
      <rPr>
        <sz val="12"/>
        <color indexed="8"/>
        <rFont val="Times New Roman"/>
        <family val="1"/>
      </rPr>
      <t xml:space="preserve"> and </t>
    </r>
    <r>
      <rPr>
        <i/>
        <sz val="12"/>
        <color indexed="8"/>
        <rFont val="Times New Roman"/>
        <family val="1"/>
      </rPr>
      <t>Triton</t>
    </r>
    <r>
      <rPr>
        <sz val="12"/>
        <color indexed="8"/>
        <rFont val="Times New Roman"/>
        <family val="1"/>
      </rPr>
      <t>:</t>
    </r>
  </si>
  <si>
    <t>a) How many sea days is each vessel utilised per year?</t>
  </si>
  <si>
    <t>b) What is the number of scheduled and non-scheduled maintenance days for each vessel?</t>
  </si>
  <si>
    <t>a) What was the period of time that Armidale Class patrol boats were unavailable for use?</t>
  </si>
  <si>
    <t>b) On what dates were they returned for use?</t>
  </si>
  <si>
    <t>c) What vessels were made available during the period the Armidale’s were not available?</t>
  </si>
  <si>
    <t>Page 67</t>
  </si>
  <si>
    <t>Payne</t>
  </si>
  <si>
    <t>What activity does Customs undertake in Indonesia, regarding illegal fishing?</t>
  </si>
  <si>
    <t>Page 70</t>
  </si>
  <si>
    <t>When it is available please provide the Committee with a copy of the publicly available study from CSIRO on Coastwatch surveillance and detention of foreign fishing vessels.</t>
  </si>
  <si>
    <t>Page 72</t>
  </si>
  <si>
    <t>Interception and destruction of a Type 3 Fishing vessel:</t>
  </si>
  <si>
    <t>a) When was the decision made to destroy the vessel?</t>
  </si>
  <si>
    <t>b) Can you identify the location where the interception took place?</t>
  </si>
  <si>
    <t>c) Are pictures of the catch available to the Committee?</t>
  </si>
  <si>
    <t>d) Were personal effects and equipment removed before the vessel was destroyed?</t>
  </si>
  <si>
    <t>Page 74/75/76/77</t>
  </si>
  <si>
    <t>CMS04 Contract:</t>
  </si>
  <si>
    <t>a)  What was the total price of the surveillance information management system (SIM) contract at the initial tender stage?</t>
  </si>
  <si>
    <t>b) By how much was the price increased?</t>
  </si>
  <si>
    <t>e) Is it not the case that the Australian Government can not by any legislation or executive action oust the original jurisdiction of the High Court or the ability of the Court to strike down ultra vires legislation on constitutional grounds?</t>
  </si>
  <si>
    <t>f) It is a condition of the transfer that a prisoner will be treated humanely and in accordance with the laws and international obligations of Australia. In light of David Hicks undertaking that he will not communicate with the media in any way about his time at Guantanamo Bay for a period of 3 months after his release from Yatala, how is this consistent with Australia’s international obligations? In the New Year David Hicks will be a free man, how can he be gagged for a further 3 months? Does this not disregard Australia’s obligations under the International Covenant on Civil and Political Rights which protects freedom of speech and association?</t>
  </si>
  <si>
    <r>
      <t xml:space="preserve">g) Does the Attorney-General have any plans to amend the </t>
    </r>
    <r>
      <rPr>
        <i/>
        <sz val="12"/>
        <color indexed="8"/>
        <rFont val="Times New Roman"/>
        <family val="1"/>
      </rPr>
      <t>Proceeds of Crime Act</t>
    </r>
    <r>
      <rPr>
        <sz val="12"/>
        <color indexed="8"/>
        <rFont val="Times New Roman"/>
        <family val="1"/>
      </rPr>
      <t xml:space="preserve"> to prevent Mr Hicks, or his family, profiting from his crime.</t>
    </r>
  </si>
  <si>
    <r>
      <t>(</t>
    </r>
    <r>
      <rPr>
        <i/>
        <sz val="12"/>
        <color indexed="8"/>
        <rFont val="Times New Roman"/>
        <family val="1"/>
      </rPr>
      <t>Answered in QoN AEQ07/106</t>
    </r>
    <r>
      <rPr>
        <sz val="12"/>
        <color indexed="8"/>
        <rFont val="Times New Roman"/>
        <family val="1"/>
      </rPr>
      <t>)</t>
    </r>
  </si>
  <si>
    <t>Page 80</t>
  </si>
  <si>
    <t>Consultants:</t>
  </si>
  <si>
    <t xml:space="preserve">Customs engaged for services under contract for a range of purposes including legal probity and so on.  The expected cost is $700,000.  </t>
  </si>
  <si>
    <t>a) Can the reporting of that be identified from your website?</t>
  </si>
  <si>
    <t>b) Was this contract an all-up term, or billed on an hourly basis?</t>
  </si>
  <si>
    <t xml:space="preserve">    i) If on an hourly basis how many hours was Customs billed for?</t>
  </si>
  <si>
    <t>Page 80-81</t>
  </si>
  <si>
    <t>Surveillance flights:</t>
  </si>
  <si>
    <r>
      <t xml:space="preserve">Please provide the total surveillance coverage figures (i.e. combined </t>
    </r>
    <r>
      <rPr>
        <i/>
        <sz val="12"/>
        <color indexed="8"/>
        <rFont val="Times New Roman"/>
        <family val="1"/>
      </rPr>
      <t xml:space="preserve">Surveillance Australia </t>
    </r>
    <r>
      <rPr>
        <sz val="12"/>
        <color indexed="8"/>
        <rFont val="Times New Roman"/>
        <family val="1"/>
      </rPr>
      <t xml:space="preserve">and </t>
    </r>
    <r>
      <rPr>
        <i/>
        <sz val="12"/>
        <color indexed="8"/>
        <rFont val="Times New Roman"/>
        <family val="1"/>
      </rPr>
      <t>AMSA</t>
    </r>
    <r>
      <rPr>
        <sz val="12"/>
        <color indexed="8"/>
        <rFont val="Times New Roman"/>
        <family val="1"/>
      </rPr>
      <t xml:space="preserve"> figures).</t>
    </r>
  </si>
  <si>
    <t>Page 84/85</t>
  </si>
  <si>
    <t>2006-07 Budget:</t>
  </si>
  <si>
    <t>a) Please identify underspends including the additional estimates and Appropriation bills Nos. 5 and 6</t>
  </si>
  <si>
    <t>b) Please indicate whether the underspends will lapse, be rephased or reallocated</t>
  </si>
  <si>
    <t>c) Please indicate if a revised funding profile might occur.</t>
  </si>
  <si>
    <t>Page 85</t>
  </si>
  <si>
    <t>a) What amount of GST is collected from the importation of firearms into Australia?</t>
  </si>
  <si>
    <t>b) How many of the following types of firearms are imported into Australia each year?</t>
  </si>
  <si>
    <t xml:space="preserve">   i) long arms (please breakdown between single shot and multiple shot)</t>
  </si>
  <si>
    <t xml:space="preserve">   ii) handguns (please breakdown between single shot and multiple shot)</t>
  </si>
  <si>
    <t>c) What is the total value of importations?</t>
  </si>
  <si>
    <t>Page 107</t>
  </si>
  <si>
    <t>DPP</t>
  </si>
  <si>
    <t>How much has the DPP spent on Operation Wickenby in the last financial year (2005-06)?</t>
  </si>
  <si>
    <t>Page 75</t>
  </si>
  <si>
    <t xml:space="preserve">Please provide the amount of assets that have been restrained in the Operation Wickenby matter in Queensland </t>
  </si>
  <si>
    <t>Page 76</t>
  </si>
  <si>
    <t>Please provide a copy of the ‘Guidelines of Official Conduct for DPP Officers’.</t>
  </si>
  <si>
    <t>Page 77</t>
  </si>
  <si>
    <t>With regard the prosecution of cases regarding human trafficking since 1 January 2004:</t>
  </si>
  <si>
    <t>a) How many such cases were referred to the CDPP for prosecution?</t>
  </si>
  <si>
    <t>b) How many such persons has the DPP commenced prosecutions against?</t>
  </si>
  <si>
    <t xml:space="preserve">c) Provide a breakdown of the prosecutions of those persons showing – </t>
  </si>
  <si>
    <t xml:space="preserve">  i) The charges laid against each person;</t>
  </si>
  <si>
    <t>d) The outcome of those charges (i.e. Was the individual charge dropped, was the person convicted of the charge, was the person convicted of a lesser offence, was the person acquitted of the charge).</t>
  </si>
  <si>
    <t>For the years 2002-03, 2003-04, 2004-05, 2005-06 and 2006-07:</t>
  </si>
  <si>
    <t>a) How many prosecutions or programs were there for which the DPP received tied finding?</t>
  </si>
  <si>
    <t>b) Can you provide a breakdown showing:</t>
  </si>
  <si>
    <t xml:space="preserve">  i) The program and the amount that was originally allocated;</t>
  </si>
  <si>
    <t xml:space="preserve">  ii) Any additional funds that were allocated (if there are, provide details of how much was allocated and when it was allocated);</t>
  </si>
  <si>
    <t xml:space="preserve">  iii) How much of this has been expended;</t>
  </si>
  <si>
    <t xml:space="preserve">  iv) Whether or not the prosecution or program has ceased;</t>
  </si>
  <si>
    <t xml:space="preserve">  v) If the program has ceased, how much funding that was allocated to the program has been left unspent.</t>
  </si>
  <si>
    <t xml:space="preserve">Family Court </t>
  </si>
  <si>
    <t>Since the Courts inception (2000), have cases been finalised more quickly (given the transfer of some work to the Federal Magistrates Court)?</t>
  </si>
  <si>
    <t>Page 26</t>
  </si>
  <si>
    <t xml:space="preserve">  ii) What was the content of the representations?</t>
  </si>
  <si>
    <r>
      <t xml:space="preserve">d) Has the government </t>
    </r>
    <r>
      <rPr>
        <i/>
        <sz val="12"/>
        <color indexed="8"/>
        <rFont val="Times New Roman"/>
        <family val="1"/>
      </rPr>
      <t>sought</t>
    </r>
    <r>
      <rPr>
        <sz val="12"/>
        <color indexed="8"/>
        <rFont val="Times New Roman"/>
        <family val="1"/>
      </rPr>
      <t xml:space="preserve"> any representations from the ICC on this matter?</t>
    </r>
  </si>
  <si>
    <t xml:space="preserve">  i) When did the government seek them?</t>
  </si>
  <si>
    <t xml:space="preserve">  ii) What was the content of the representations that were sought?</t>
  </si>
  <si>
    <t>e) Have there been any other form of communication between the government and the ICC on this matter?</t>
  </si>
  <si>
    <t>f) What would the effect of cooperation with the ICC mean for a person in this sort of situation?</t>
  </si>
  <si>
    <t>g) Would it be taken into account in deciding whether or not to extradite?</t>
  </si>
  <si>
    <r>
      <t xml:space="preserve">h) Are there other circumstances where it </t>
    </r>
    <r>
      <rPr>
        <i/>
        <sz val="12"/>
        <rFont val="Times New Roman"/>
        <family val="1"/>
      </rPr>
      <t>has</t>
    </r>
    <r>
      <rPr>
        <sz val="12"/>
        <rFont val="Times New Roman"/>
        <family val="1"/>
      </rPr>
      <t xml:space="preserve"> been taken into account?</t>
    </r>
  </si>
  <si>
    <t>Hew Griffiths</t>
  </si>
  <si>
    <t>a) Can the Department provide an update of the current status of the trial of Hew Griffiths?</t>
  </si>
  <si>
    <t>b) Is it correct that the offences that Hew Griffiths is alleged to have committed were offences under Australian as well as American law?</t>
  </si>
  <si>
    <t>c) Was there any consideration given to attempting to prosecute Mr Griffiths under Australian law?</t>
  </si>
  <si>
    <t xml:space="preserve">  ii) If so, when was this considered and why was it rejected?</t>
  </si>
  <si>
    <t>d) Why was the decision taken to extradite Griffiths rather than prosecute him for Copyright offences under Australian law?</t>
  </si>
  <si>
    <t>e) If convicted:</t>
  </si>
  <si>
    <t xml:space="preserve">  i) Is the Department aware of whether or not the time he has already spent in prison in Australia will be taken into account?</t>
  </si>
  <si>
    <t xml:space="preserve">  ii) Would he be available for prisoner transfer from the United States, and how soon would that option be available?</t>
  </si>
  <si>
    <t>SCID (Output 2.3)</t>
  </si>
  <si>
    <t>Who owns the aircraft that was chartered by Adagold for the return of David Hicks?</t>
  </si>
  <si>
    <t xml:space="preserve">a) What work, if any, has the AG’s Office been doing in relation to draft legislation to implement the Australian Law Reform Commission’s Recommendations from its Report: Fighting Words: A Review of Sedition Laws in Australia (ALRC 104) </t>
  </si>
  <si>
    <t>b) Does the AG intend to introduce legislation to remove the crime of 'sedition' from the statute book? If so, when? If not, why not?</t>
  </si>
  <si>
    <t>c) Why was the report so 'urgent' that the ALRC had only 3 months to do its work?</t>
  </si>
  <si>
    <t>a) Since 2001, there have been over 40 pieces of security and counter-terrorism measures legislated. Can the Attorney-General Department specify how many more pieces of counter–terrorism/security legislation is planned for 2007? How many counter–terrorism/security laws are planned for 2008?</t>
  </si>
  <si>
    <t>b) Some of the counter-terrorism/security laws have been in place for five years? Which of the Acts has never had a prosecution mounted under it? When will the unused laws be taken off the statute books?</t>
  </si>
  <si>
    <t>a) Can the Department provide an update of the case of the two Tamil-Australians who have been arrested and charged with allegedly providing financial support to the Liberation Tigers of Tamil Elam?</t>
  </si>
  <si>
    <t xml:space="preserve">  i) What have those persons been charged with?</t>
  </si>
  <si>
    <t xml:space="preserve">  ii) Under what Acts have they been charged?</t>
  </si>
  <si>
    <t>b) Why is it that the Liberation Tigers of Tamil Elam is not prescribed, yet these persons were arrested for alleged terrorist financing offences in relation to the group?</t>
  </si>
  <si>
    <t>a) Is there a breakdown available for target workloads which judges are expected to perform their various roles (i.e. sitting on trials, writing judgements, etc.)?</t>
  </si>
  <si>
    <t xml:space="preserve">  ii) If so, please provide for 2002-03, 2003-04, 2004-05, 2005-06, 2006-07 and 2007-08 (to date).</t>
  </si>
  <si>
    <t>b) Is there a breakdown available for the average workloads which judges are expected to perform their various roles (as above)?</t>
  </si>
  <si>
    <t>a) Are you able to provide information on the number of self-represented litigants who have commenced proceedings for the years 2003-04, 2004-05, 2005-06 and 2006-07?</t>
  </si>
  <si>
    <t>b) Is this trend exponential or incremental?</t>
  </si>
  <si>
    <t>c) Do you have specialist staff on the Registry (or elsewhere in the Court) who deal with self-represented litigants?</t>
  </si>
  <si>
    <t>Administrative and IT Costs</t>
  </si>
  <si>
    <t>a) Are you able to provide the total administrative costs of your Court, for each city in which it has a Registry, broken down into:</t>
  </si>
  <si>
    <t xml:space="preserve">  i) The staffing numbers (in Full Time Equivalent) and costs for:</t>
  </si>
  <si>
    <t xml:space="preserve">    1) Communications;</t>
  </si>
  <si>
    <t xml:space="preserve">    2) Human Resources;</t>
  </si>
  <si>
    <t>c) What was the final expenditure on those upgrades?</t>
  </si>
  <si>
    <t>Regarding the AAT Website</t>
  </si>
  <si>
    <t>a) Provide the regular maintenance and update costs?</t>
  </si>
  <si>
    <t>b) When was the website last overhauled?</t>
  </si>
  <si>
    <t>i) What was the cost of the change?</t>
  </si>
  <si>
    <t>ii) Was the upgrade performed in-house or externally?  If externally, what company provided it and at what cost?</t>
  </si>
  <si>
    <t>c) What upgrades or changes were made?</t>
  </si>
  <si>
    <t>2007/08 PBS p97 - regarding the purchase of non-financial assets by the AAT –</t>
  </si>
  <si>
    <r>
      <t xml:space="preserve">a) The $142,000 equity injection last budget, I believe in relation to the </t>
    </r>
    <r>
      <rPr>
        <i/>
        <sz val="12"/>
        <color indexed="8"/>
        <rFont val="Times New Roman"/>
        <family val="1"/>
      </rPr>
      <t>Anti-Terrorism (No 2) Act 2005,</t>
    </r>
    <r>
      <rPr>
        <sz val="12"/>
        <color indexed="8"/>
        <rFont val="Times New Roman"/>
        <family val="1"/>
      </rPr>
      <t xml:space="preserve"> was expended.  What exactly was purchased?</t>
    </r>
  </si>
  <si>
    <t>b) How does the tribunal plan its purchase of non-financial appropriations funded internally?</t>
  </si>
  <si>
    <t>c) How far out do you plan specific purchases?</t>
  </si>
  <si>
    <t>d) If I look at the 2006-07 estimate over the past three PBS' it seems to have fluctuated a fair bit – so I'm curious about how locked down the process is?</t>
  </si>
  <si>
    <t>e) Originally $3.8m, then $0.65m and the estimated actual for 2006-07 reported in the latest PBS is $1.9m.  What sort of purchases do you have in mind that you can afford such fluctuations?</t>
  </si>
  <si>
    <t>AFP</t>
  </si>
  <si>
    <t>Airport Security:</t>
  </si>
  <si>
    <t>a) When is accommodation due to be finalised at each of the 11 airports?</t>
  </si>
  <si>
    <t>b) Will the accommodation be within the existing airport building, a separate building or a building attached to the airport building?</t>
  </si>
  <si>
    <t>Page 17</t>
  </si>
  <si>
    <t>Delayed Implementation measures:</t>
  </si>
  <si>
    <t>Within the Aviation Security and International Deployment Group please provide details of the size of expenditure, what is yet to be done and what has not yet been done.</t>
  </si>
  <si>
    <t>AFP is returning $15.7m of unspent money to consolidated revenue for unspent money on Aviation Security and International Deployment Group.  What was the original budget for both those programs?</t>
  </si>
  <si>
    <t>Page 18</t>
  </si>
  <si>
    <t>Additional reply to QoN 103 from May 2006:</t>
  </si>
  <si>
    <t>Please provide an explanation of the difference between the original and additional reply</t>
  </si>
  <si>
    <t>Page 21</t>
  </si>
  <si>
    <t>What is the total cost for staffing (excluding ACT Policing)?  Please include sworn &amp; unsworn staff, support &amp; ancillary staff and corporate staff.</t>
  </si>
  <si>
    <t>Page 23</t>
  </si>
  <si>
    <t>$40,000 levy paid for secondees:</t>
  </si>
  <si>
    <t>a) On how many occasions has the AFP paid the levy and the secondee left the AFP, requiring another person to be seconded?</t>
  </si>
  <si>
    <t>b) Were there any other costs associated with the replacement?</t>
  </si>
  <si>
    <t>c) Has there been a fee for renegotiation of a seconded position?</t>
  </si>
  <si>
    <t>c) Are there any future costs associated with commitments that AFP has under MoUs?</t>
  </si>
  <si>
    <t>Page 25/26</t>
  </si>
  <si>
    <t>ANZAC Park West:</t>
  </si>
  <si>
    <t>a) When did AFP originally expect to be moving into the new building?</t>
  </si>
  <si>
    <t>b) What will be the annual rent?</t>
  </si>
  <si>
    <t>c)  i) What functions are moving ANZAC Park West from the existing locations?</t>
  </si>
  <si>
    <t xml:space="preserve">     ii) What functions and staffing will then remain in other locations?</t>
  </si>
  <si>
    <t>d) How many people will occupy the building?</t>
  </si>
  <si>
    <t>e) How has the contract with HBO + EMTB been affected by delays?</t>
  </si>
  <si>
    <t>f) Is any compensation required to be paid for the delay or are contracts simply on hold?</t>
  </si>
  <si>
    <t>h) Have any other contracts been delayed and have any costs accrued because of the delay?</t>
  </si>
  <si>
    <t>Page 26/27/28/29</t>
  </si>
  <si>
    <t>a) When where the 24 Mort Street and Fujitsu House buildings first occupied?</t>
  </si>
  <si>
    <t>b) What is the cost of each lease?</t>
  </si>
  <si>
    <t>c) When are the leases due to expire?</t>
  </si>
  <si>
    <t>Page 28</t>
  </si>
  <si>
    <t>How many people will occupy the additional building?</t>
  </si>
  <si>
    <t>Page 29</t>
  </si>
  <si>
    <t>QoN 121 from Feb 2007:</t>
  </si>
  <si>
    <r>
      <t xml:space="preserve">a) </t>
    </r>
    <r>
      <rPr>
        <sz val="12"/>
        <color indexed="8"/>
        <rFont val="Times New Roman"/>
        <family val="1"/>
      </rPr>
      <t>Can you provide details as to what standards are not being met under the PSM for existing buildings? (</t>
    </r>
    <r>
      <rPr>
        <i/>
        <sz val="12"/>
        <color indexed="8"/>
        <rFont val="Times New Roman"/>
        <family val="1"/>
      </rPr>
      <t>This appears to be answered in QoN 121 from Feb 2007</t>
    </r>
    <r>
      <rPr>
        <sz val="12"/>
        <color indexed="8"/>
        <rFont val="Times New Roman"/>
        <family val="1"/>
      </rPr>
      <t>)</t>
    </r>
  </si>
  <si>
    <t>b) Part h) ii) refers to risks identified prior to awarding the contract.  Can you elaborate on what those risks were and how they were addressed; and why they weren’t envisaged earlier?</t>
  </si>
  <si>
    <t>c) What is the explanation for the increase in fit-out cost? (from $22m to $48.9m)</t>
  </si>
  <si>
    <t>d) What is the explanation for the increase in consultant fees? (from $1.3m to $3.2m)</t>
  </si>
  <si>
    <t>Are you able to provide information on the number of self-represented litigants who have commenced proceedings for the years 2003-04, 2004-05, 2005-06 and 2006-07?</t>
  </si>
  <si>
    <t>b) To what extent are the administrative costs between these courts shared?  E.g. do you have a shared administrative staff, or do you have a discrete staff?</t>
  </si>
  <si>
    <t xml:space="preserve">  i) Are you able to list the bodies and outline the nature of that support?</t>
  </si>
  <si>
    <t xml:space="preserve">a) How does the court operate its website?  </t>
  </si>
  <si>
    <t xml:space="preserve">  i) What sort of information is published on it? </t>
  </si>
  <si>
    <t>a) Are you able to provide the cost to date of the development of Casetrack?</t>
  </si>
  <si>
    <t xml:space="preserve">  i) What was the originally budgeted development cost?</t>
  </si>
  <si>
    <t xml:space="preserve">  ii) What additional funds have been allocated to the development of Casetrack?</t>
  </si>
  <si>
    <t>b) Are you able to provide the breakdowns of the development costs expended for each financial year since the development was initiated?</t>
  </si>
  <si>
    <t>c) Are you able to indicate how many data entry employees this system has?</t>
  </si>
  <si>
    <t>How many judgements did you publish last year (or in 2005-06)?</t>
  </si>
  <si>
    <t>a) Electronically?</t>
  </si>
  <si>
    <t>b) In print?</t>
  </si>
  <si>
    <t>c) At what cost?</t>
  </si>
  <si>
    <t>a) What is the courts relationship with AustLII?</t>
  </si>
  <si>
    <t>b) How long have they published judgements and other docs</t>
  </si>
  <si>
    <t xml:space="preserve">c) How was the current $20,000 contribution determined? </t>
  </si>
  <si>
    <t>d) Where does that appear in the PBS?</t>
  </si>
  <si>
    <t>e) If court no longer wanted to rely on AustLII for publishing judgements and other matters on line, and brought it all in-house – what would it cost the court?</t>
  </si>
  <si>
    <t>What number of appeals to the High Court result from Federal Court decisions?</t>
  </si>
  <si>
    <t>Page 6</t>
  </si>
  <si>
    <t>Self-represented litigants:</t>
  </si>
  <si>
    <t>d) What is the total and average number of trafficked persons involved in such investigations?</t>
  </si>
  <si>
    <t>e) How many of the completed investigations were –</t>
  </si>
  <si>
    <t xml:space="preserve">  i) referred to the CDPP for prosecution;</t>
  </si>
  <si>
    <t xml:space="preserve">  ii) referred to a state or territory jurisdiction;</t>
  </si>
  <si>
    <t xml:space="preserve">  iii) referred to an overseas jurisdiction;</t>
  </si>
  <si>
    <t xml:space="preserve">  iv) provide a breakdown by jurisdiction;</t>
  </si>
  <si>
    <t xml:space="preserve">  v) ceased without any recommended further action;</t>
  </si>
  <si>
    <t>Regarding answers in relation to question on notice 121 from February Estimates:</t>
  </si>
  <si>
    <t>Regarding the 24 Mort St and Fujitsu House buildings:</t>
  </si>
  <si>
    <t>a) How much are those leases worth?</t>
  </si>
  <si>
    <t>b) Were they established as temporary accommodation while the new HQ was being set up?</t>
  </si>
  <si>
    <t>c) When were those locations identified as worth relocating into the new HQ?</t>
  </si>
  <si>
    <t>d) How many occupants do these buildings hold?</t>
  </si>
  <si>
    <t xml:space="preserve">AFP </t>
  </si>
  <si>
    <t>With regard to the AFP's response to Q118 part (1)(d) –</t>
  </si>
  <si>
    <t>a) Do those figures including all recruits who were existing members of state and territory police services at the time of their recruitment?</t>
  </si>
  <si>
    <t>b) How many recruited to other parts of the AFP in that time?</t>
  </si>
  <si>
    <t>a) On what date did the agency first become aware of the use of rendition techniques by the United States authorities?</t>
  </si>
  <si>
    <t>b) How did the agency first become aware of the use of rendition techniques by the United States authorities?</t>
  </si>
  <si>
    <t>c) After the agency became aware that rendition techniques were used by the United States authorities:</t>
  </si>
  <si>
    <t xml:space="preserve">  i) What action was taken?</t>
  </si>
  <si>
    <t xml:space="preserve">  ii) Did the agency review its procedures relating to the manner in which it dealt with United States agencies?</t>
  </si>
  <si>
    <t xml:space="preserve">    1) If so, give details.</t>
  </si>
  <si>
    <t>d) Has the agency received intelligence from the US that arose out of a person subject to rendition?</t>
  </si>
  <si>
    <t xml:space="preserve">  i) If so, was it known at the time of receipt that this intelligence arose out of a person subject to rendition?</t>
  </si>
  <si>
    <t>e) Does the agency receive intelligence from the US that arises out of persons subject to rendition?</t>
  </si>
  <si>
    <t>AGS</t>
  </si>
  <si>
    <t>a) What are the range of lengths of contracts that AGS typically engages in with its clients?</t>
  </si>
  <si>
    <t>b) What proportion of contracts might be characterised as repeat work?</t>
  </si>
  <si>
    <t>a) Was the AGS requested to provide input into the development of the plan or an assessment of any aspect of the plan?</t>
  </si>
  <si>
    <t xml:space="preserve">  i) If so, when and by who? </t>
  </si>
  <si>
    <t xml:space="preserve">  ii) What was the nature of the request?</t>
  </si>
  <si>
    <t>b) Is there a breakdown available for the average workloads which magistrates are expected to perform their various roles (as above)?</t>
  </si>
  <si>
    <t>Regarding the Recommendations for ‘An Evaluation of Services for Self-Represented Litigants in the Federal Magistrates Court’, provide a breakdown showing:</t>
  </si>
  <si>
    <t>a) Which recommendations have been implemented;</t>
  </si>
  <si>
    <t>b) Which recommendations have not been implemented, and when they are expected to be implemented.</t>
  </si>
  <si>
    <t>a) Are you able to provide me with the total administrative costs of your Court, for each city in which it has a Registry, broken down into:</t>
  </si>
  <si>
    <t>a) What are the ongoing costs associated with maintaining your website and keeping it up-to-date?</t>
  </si>
  <si>
    <t xml:space="preserve">  i) How many people does that entail?</t>
  </si>
  <si>
    <t>b) When was the last major upgrade of the court's website?</t>
  </si>
  <si>
    <t>c) Are any major upgrades in the pipeline?</t>
  </si>
  <si>
    <t>d) How many judgements did you publish last year (or in 2005-06)?</t>
  </si>
  <si>
    <t>e) What is the courts relationship with AustLII?</t>
  </si>
  <si>
    <t xml:space="preserve">  ii) How was the current $15,000 contribution determined?</t>
  </si>
  <si>
    <t>High Court</t>
  </si>
  <si>
    <t>Please provide a summary which demonstrates whether your workload (the number of cases on hand and the number of cases disposed of between both self-represented litigants and litigants who have counsel) has been increasing or decreasing.</t>
  </si>
  <si>
    <t>Page 6/7</t>
  </si>
  <si>
    <t>Please provide a graph showing information from 2003-2007 the numbers of matters received by the court including special leave matters, self-representative matters, broken down as to whether they have been defended and the original matters filed et cetera.</t>
  </si>
  <si>
    <t>Please provide a breakdown of the administrative costs of the Court: Separating current FTE staff that relate to communications, human resources, IT staff, library et cetera, as well as the cost of accommodation and the use of other establishments.</t>
  </si>
  <si>
    <t>Page 10</t>
  </si>
  <si>
    <t>Please provide the statistical data about the numbers of impressions of downloads by people accessing the High Court website hosted by AustLII.</t>
  </si>
  <si>
    <t>Page 11</t>
  </si>
  <si>
    <t>i) For all judicial vacancies in that year, provide the length of time before that position was filled (and indicate whether or not it was filled by another judge or a magistrate appointed to the FMC).</t>
  </si>
  <si>
    <t>c) Is there a breakdown available for the average workloads which judges are expected to perform their various roles (ie. sitting on trials, writing judgements, etc.)?</t>
  </si>
  <si>
    <t>HREOC</t>
  </si>
  <si>
    <t>Please provide a breakdown where the additional twenty staff will be located</t>
  </si>
  <si>
    <t>Page 58-9</t>
  </si>
  <si>
    <t>Indigenous Expenditure Statements:</t>
  </si>
  <si>
    <t>a) How is the figure at page 19 of the PBS calculated?</t>
  </si>
  <si>
    <t>Q. No.</t>
  </si>
  <si>
    <t>Senator</t>
  </si>
  <si>
    <t>QUESTION</t>
  </si>
  <si>
    <t>Corporate Services Group (AGD)</t>
  </si>
  <si>
    <t>Ludwig</t>
  </si>
  <si>
    <t>In regard to the following Media campaigns:</t>
  </si>
  <si>
    <t>a) National Security Campaign</t>
  </si>
  <si>
    <t>b) Family Law Campaign</t>
  </si>
  <si>
    <t>c) Bushfires Campaign</t>
  </si>
  <si>
    <t xml:space="preserve">   i) On what date were they submitted to the Ministerial Committee on Government Communications (MCGC)?</t>
  </si>
  <si>
    <t xml:space="preserve">   ii) On what date were they approved (by MCGC)?</t>
  </si>
  <si>
    <t>d) If you are able to do so, please provide what market research, opinion polling or evaluation has been undertaken of the effectiveness of each campaign.</t>
  </si>
  <si>
    <t>Page 112-113</t>
  </si>
  <si>
    <t xml:space="preserve">Executive Adviser (AGD) </t>
  </si>
  <si>
    <t>With regard to the Government's "National Plan for Water Security" launched by the Prime Minister on 25 January 2007:</t>
  </si>
  <si>
    <t>a) Was the department requested to provide input into the development of the plan or an assessment of any aspect of the plan?</t>
  </si>
  <si>
    <t xml:space="preserve">  i) If so, when and by who? What was the nature of the request?</t>
  </si>
  <si>
    <t>b) Did the department provide any input into the development of the plan or an assessment of any aspect of the plan?</t>
  </si>
  <si>
    <t xml:space="preserve">  i) If so, when and to who? What was the nature of the input?</t>
  </si>
  <si>
    <t>Budget Paper 1 p10-29, projected staff levels are projected to increase by 7.2% or 90 staff from 1248 to 1338.  The 2005/06 Annual Report indicates that at 30 June 2006 the Department had 1098 staff.</t>
  </si>
  <si>
    <t>Provide a breakdown showing:</t>
  </si>
  <si>
    <t>a) The outputs to which these additional staff are assigned;</t>
  </si>
  <si>
    <t>b) Whether or not the staff are tied to specific measures (if so, indicate which measures they are tied to.)</t>
  </si>
  <si>
    <t>c) The APS levels of the new staff;</t>
  </si>
  <si>
    <t>d) The projected cost of wages for these staff.</t>
  </si>
  <si>
    <t>Financial Services Group (AGD)</t>
  </si>
  <si>
    <t>a) 2006-07 Budget Paper 1 p10-17 indicates that general government expenses for the department are projected to increase by $101 million next year. Provide a breakdown of where these increases are projected to occur.</t>
  </si>
  <si>
    <t>b) AGD Budget Paper 4 p53 Table indicates projected spending on Output 2 will be $12.6million less than actual available appropriations in 2006/07.  Provide a breakdown of where these cuts (on which programs) are expected to fall.</t>
  </si>
  <si>
    <t>c) Regarding Budget Paper 1 p11-5 unquantifiable contingent liabilities, in the table it notes under the portfolio that other indemnities are deleted since MYEFO.  Provide a breakdown showing which have been deleted and why they were deleted.</t>
  </si>
  <si>
    <t>Regarding the new performance indicators in the 2007-08 PBS:</t>
  </si>
  <si>
    <t>Does the quality indicator cover the timely response of answers to questions on notice to the Parliament?</t>
  </si>
  <si>
    <t>a) If not:</t>
  </si>
  <si>
    <t xml:space="preserve">  i) Why not?</t>
  </si>
  <si>
    <t xml:space="preserve">  ii) Will the department include such an indicator?</t>
  </si>
  <si>
    <t>b) If so, what is the KPI for responses to question on notice?</t>
  </si>
  <si>
    <t>Regarding the department's PBS in this year's Budget Paper's that indicates that the receivables have increased in relation to the forward estimates in last year's PBS and are projected to increase further over the forward estimates.  What is the reason for these increases?</t>
  </si>
  <si>
    <t>Page 74 of the PBS refers to the "competitive neutrality payments and dividends from the Australian Government Solicitor".</t>
  </si>
  <si>
    <t>Is that competitive neutrality payments from the AGS or just dividends?</t>
  </si>
  <si>
    <t>a) If they are competitive neutrality payments –</t>
  </si>
  <si>
    <t xml:space="preserve">  i) What are they worth?</t>
  </si>
  <si>
    <t xml:space="preserve">  ii) How are they determined?</t>
  </si>
  <si>
    <t xml:space="preserve">  iii) What are the forward projections of those payments for the next four years?</t>
  </si>
  <si>
    <t xml:space="preserve">  iv) Do any agreements or MoUs exist with the AGS governing this?  Could they be provided?</t>
  </si>
  <si>
    <t>On the dividends:</t>
  </si>
  <si>
    <t>b) How much have they been worth?</t>
  </si>
  <si>
    <t>c) Are there any forward projections?</t>
  </si>
  <si>
    <t xml:space="preserve">  i) How are they estimated?</t>
  </si>
  <si>
    <t>d) How are the dividends usually determined?</t>
  </si>
  <si>
    <t xml:space="preserve">  i) For example as a set % of profit?</t>
  </si>
  <si>
    <t>e) Do any agreements or MOUs exist with the AGS governing this?</t>
  </si>
  <si>
    <t xml:space="preserve">  i) Could they be provided?</t>
  </si>
  <si>
    <t>CJD (Output 1.1)</t>
  </si>
  <si>
    <t>On what date did Justice Wilcox retire from the Court?</t>
  </si>
  <si>
    <t>Page 5</t>
  </si>
  <si>
    <t>For 2004-05, please provide the committee the number of vacancies (of Judges positions) and the average length of vacancies over that period.</t>
  </si>
  <si>
    <t>Kirk</t>
  </si>
  <si>
    <t>a) Is it the intention of the government to increase the number of Family Court judges in the next 12 months?</t>
  </si>
  <si>
    <t>b) Since the Courts inception (2000), how many judges has the Court had each year?</t>
  </si>
  <si>
    <t>Page 24/25</t>
  </si>
  <si>
    <t>On what date did the Western Australian Attorney-General first approach the Attorney-General about the appointment of a Family Court judge in Western Australia?</t>
  </si>
  <si>
    <t>Page 127</t>
  </si>
  <si>
    <t>Webber</t>
  </si>
  <si>
    <t>a) What percentage of marriage celebrants have officiated at weddings in the last year?   Can these percentages be given for each state and territory?</t>
  </si>
  <si>
    <t>b) How many marriage celebrants officiated at fewer than 10 weddings in the past year?   Can these figures be provided for each state and territory?</t>
  </si>
  <si>
    <t>c) How many people are on the waiting list to authorisation to become a celebrant?  Can these figures be provided for each state and territory?</t>
  </si>
  <si>
    <t>d) Why is extensive advertising of marriage celebrant courses still allowed given the waiting list?</t>
  </si>
  <si>
    <t>e) How many people are employed in the marriage celebrants section of the department? </t>
  </si>
  <si>
    <t>f) How many have experience in the sector – i.e. how many of the staff are, or have been, marriage celebrants?</t>
  </si>
  <si>
    <t>g) How are new appointments as marriage celebrants assessed? </t>
  </si>
  <si>
    <t>h) Is consideration given to the number of existing celebrants in geographic areas?</t>
  </si>
  <si>
    <t>How many impressions have there been on the Courts website for the past year?</t>
  </si>
  <si>
    <t>Page 27</t>
  </si>
  <si>
    <t>How did the Court arrive at the decision to donate the amount of $10,000 per annum to AustLII?</t>
  </si>
  <si>
    <t>What proportion of the Courts budget is directed at the maintenance of the website (including staff and associated costs)?</t>
  </si>
  <si>
    <t>a) Please provide the number of judgements delivered within three months, from 3-6 months and more than six months.</t>
  </si>
  <si>
    <t>b) For judgements that took more than six months to be delivered please explain the reasons for the delay.</t>
  </si>
  <si>
    <t>Please provide the nature of the complaints received in 2005-06 and 2006 to date (27 May 2007).</t>
  </si>
  <si>
    <t>How many matters have to come to the Court through the Magellan Project?</t>
  </si>
  <si>
    <t>The Australian Institute of Family Studies has been engaged to conduct a review of the Magellan Project:</t>
  </si>
  <si>
    <t>a) How much is that contract for?</t>
  </si>
  <si>
    <t>b) What are its terms of reference?</t>
  </si>
  <si>
    <t>c) When were the terms of reference settled?</t>
  </si>
  <si>
    <t>Page 33</t>
  </si>
  <si>
    <t>The Hon Neil Buckley conducted a review of judicial workloads in North Queensland; which community stakeholders were consulted during the review?</t>
  </si>
  <si>
    <t>Page 34</t>
  </si>
  <si>
    <t>Family Court</t>
  </si>
  <si>
    <t>For the years 2005-06 and 2006-07, please provide details (including the name of the firm, services provided, total cost, cost per hour) of organisations the Court has employed for:</t>
  </si>
  <si>
    <t>a) Professional development;</t>
  </si>
  <si>
    <t>b) Personal development.</t>
  </si>
  <si>
    <t>Employment of persons with criminal records / histories</t>
  </si>
  <si>
    <t xml:space="preserve">a) Are you able to indicate what criminal record or history checks are undertaken for members of staff who are applying </t>
  </si>
  <si>
    <t xml:space="preserve">  i) Does this cover all staff – permanent and temporary?</t>
  </si>
  <si>
    <t>b) Are you able to indicate – during 2006-07 – whether or not any staff have been dismissed as a result of a discovery of a criminal record or history?</t>
  </si>
  <si>
    <t xml:space="preserve"> ii) If so:</t>
  </si>
  <si>
    <t xml:space="preserve">    1) How was this discovered?</t>
  </si>
  <si>
    <t xml:space="preserve">    2) Without identifying the person, give details as to the history?</t>
  </si>
  <si>
    <t>a) Within the reporting period, has the Court conducted any audits investigations over the misuse of employee entitlements, such as Cabcharge cards, other issued Court-issued credit cards during the reporting period?</t>
  </si>
  <si>
    <t xml:space="preserve">  i) If so, could you give details including:</t>
  </si>
  <si>
    <t xml:space="preserve">    1) What was the nature of the investigation?</t>
  </si>
  <si>
    <t xml:space="preserve">    2) Was any money repaid as a result of the investigation?  If so, how much?</t>
  </si>
  <si>
    <t xml:space="preserve">  ii) If not, regardless of whether or not an investigation was launched, has the Court become aware of any misuse of entitlements in the reporting period?</t>
  </si>
  <si>
    <t>a) Could you provide a list of the reading materials that are made available to persons who are undergoing a divorce?</t>
  </si>
  <si>
    <t xml:space="preserve">  i) Broken down into:</t>
  </si>
  <si>
    <t xml:space="preserve">    1) Material targeted at children</t>
  </si>
  <si>
    <t xml:space="preserve">    2) Material targeted at parents</t>
  </si>
  <si>
    <t xml:space="preserve">    3) Material targeted at non-parent adults</t>
  </si>
  <si>
    <t>b) For each of those types of reading material, indicate:</t>
  </si>
  <si>
    <t xml:space="preserve">  i) When it was produced;</t>
  </si>
  <si>
    <t xml:space="preserve">  ii) When it was last reviewed;</t>
  </si>
  <si>
    <t xml:space="preserve">  iii) Whether it was updated as a result of the review;</t>
  </si>
  <si>
    <t xml:space="preserve">  iv) Whether there is any intention to review it.</t>
  </si>
  <si>
    <t>c) What feedback is sought from the public on this reading material?</t>
  </si>
  <si>
    <t>Workload and Vacancies</t>
  </si>
  <si>
    <t>-</t>
  </si>
  <si>
    <t>Attorney-General's Portfolio</t>
  </si>
  <si>
    <t>Budget Estimates 2007-08</t>
  </si>
  <si>
    <t>This index is the Legal &amp; Constitutional Affairs Committee's official index of questions taken on notice from the 2007-08 Budget Estimates round for the Attorney-General's Portfolio. All questions regarding estimates should be directed to the committee's estimates officer on (02) 6277 5712. Users can filter questions in the index by using the auto-filter buttons at the top of each column.</t>
  </si>
  <si>
    <t xml:space="preserve">  ii) If not, why not?</t>
  </si>
  <si>
    <t>e) Provide an update of the Magellan programme, indicating:</t>
  </si>
  <si>
    <t xml:space="preserve">  i) Whether the government intends to extend that program;</t>
  </si>
  <si>
    <t xml:space="preserve">  ii) Whether the program has been subject to review (including the outcome of any review);</t>
  </si>
  <si>
    <t xml:space="preserve">  iii) What percentage of family law cases are involved in the Magellan Project.</t>
  </si>
  <si>
    <t xml:space="preserve">    3) Judges;</t>
  </si>
  <si>
    <t xml:space="preserve">    4) IT staff;</t>
  </si>
  <si>
    <t xml:space="preserve">    5) Other administrative staff (and how would these be classified).</t>
  </si>
  <si>
    <t xml:space="preserve">  ii) The accommodation costs for each city.</t>
  </si>
  <si>
    <t>b) To what extent are the administrative costs between these courts shared?  Eg. do you have a shared administrative staff, or do you have a discrete staff?</t>
  </si>
  <si>
    <t xml:space="preserve">  i) If so, could you indicate:</t>
  </si>
  <si>
    <t xml:space="preserve">    1) What administrative staffing positions are shared between this Court and other Courts;</t>
  </si>
  <si>
    <t xml:space="preserve">    2) The level of funding provided by the Court for the shared administrative costs.</t>
  </si>
  <si>
    <t>c) What other bodies are there that you provide administrative support to?</t>
  </si>
  <si>
    <t>d) Are you able to list the bodies and outline the nature of that support?</t>
  </si>
  <si>
    <t>Collective agreement negotiations</t>
  </si>
  <si>
    <t>a) Could you provide an update as to the status of the negotiations to establish a new collective agreement?</t>
  </si>
  <si>
    <t xml:space="preserve">  i) What is the current offer?</t>
  </si>
  <si>
    <t>b) I understand that – under the previous classifications – that the comparative pay for an APS level under the Family Court was lower than for other Commonwealth Courts and Tribunals, is that correct?</t>
  </si>
  <si>
    <t>c) Will the current offer income parity?</t>
  </si>
  <si>
    <t>Family Court – Website</t>
  </si>
  <si>
    <t>a) Can you tell me about how the court operates its website?</t>
  </si>
  <si>
    <t xml:space="preserve">  i) What sort of information is published on it?</t>
  </si>
  <si>
    <t xml:space="preserve">  ii) What traffic is directed to AustLII?</t>
  </si>
  <si>
    <t>b) What are the ongoing costs associated with maintaining it and keeping it up-to-date?</t>
  </si>
  <si>
    <t xml:space="preserve">  i) And how many people does that entail?</t>
  </si>
  <si>
    <t xml:space="preserve">  ii) And is that their main or sole responsibility?</t>
  </si>
  <si>
    <t>c) When was the last major upgrade of the court's website?</t>
  </si>
  <si>
    <t xml:space="preserve">  i) At what cost?</t>
  </si>
  <si>
    <t xml:space="preserve">  ii) What work was done?</t>
  </si>
  <si>
    <t>d) Are any major upgrades in the pipeline?</t>
  </si>
  <si>
    <t xml:space="preserve">  i) When for?</t>
  </si>
  <si>
    <t xml:space="preserve">  ii) What work do you have in mind?</t>
  </si>
  <si>
    <t>e) How many judgements did you publish last year (or in 2005-06)?</t>
  </si>
  <si>
    <t xml:space="preserve">  i) Electronically?</t>
  </si>
  <si>
    <t xml:space="preserve">  ii) In print?</t>
  </si>
  <si>
    <t xml:space="preserve">  iii) At what cost?</t>
  </si>
  <si>
    <t>f) What is the courts relationship with AustLII?</t>
  </si>
  <si>
    <t xml:space="preserve">  i) How long have they published judgements and other docs</t>
  </si>
  <si>
    <t xml:space="preserve">  ii) How was the current $10,000 contribution determined?</t>
  </si>
  <si>
    <t xml:space="preserve">  iii) Where does that appear in the PBS?</t>
  </si>
  <si>
    <t xml:space="preserve">  iv) If court no longer wanted to rely on AustLII for publishing judgements and other matters on line, and brought it all in-house – what would it cost the court?</t>
  </si>
  <si>
    <t>Federal Court</t>
  </si>
  <si>
    <t xml:space="preserve">a) Are you able to indicate what criminal record or history checks are undertaken for members of staff who are applying. </t>
  </si>
  <si>
    <t xml:space="preserve">    1) Regardless of whether or not an investigation was launched, has the Court become aware of any misuse of entitlements in the reporting period?</t>
  </si>
  <si>
    <t>For 2003-04, 2004-05, 2005-06 and 2006-07:</t>
  </si>
  <si>
    <t>a) How many family law cases are involved in the Magellan Project?</t>
  </si>
  <si>
    <t>b) What percentage of family law cases does that represent?</t>
  </si>
  <si>
    <t>Following the graffiti incident mentioned in October Estimates:</t>
  </si>
  <si>
    <t>a) Are you able to indicate what contact the Federal Court had with the media over this incident, and what contact it had with other government departments in relation to the incident?</t>
  </si>
  <si>
    <t>b) Did the Court have contact with the Department of the Prime Minister and Cabinet over this incident?</t>
  </si>
  <si>
    <t xml:space="preserve">  i) If so, please give details as to the content of this contact, when this contact was made and what arose out of this contact.</t>
  </si>
  <si>
    <t>a) For the years 2003-04, 2004-05, 2005-06, 2006-07 and 2007-08 (to date):</t>
  </si>
  <si>
    <t xml:space="preserve">  i) For all judicial vacancies in that year, provide the length of time before that position was filled (and indicate whether or not it was filled by another judge or a magistrate appointment to the FMC).</t>
  </si>
  <si>
    <t>b) Is there a breakdown available for target workloads which judges are expected to perform their various roles (i.e. sitting on trials, writing judgements, etc.)?</t>
  </si>
  <si>
    <t xml:space="preserve">  ii) If so, please provide for 2003-04, 2004-05, 2005-06, 2006-07 and 2007-08 (to date).</t>
  </si>
  <si>
    <t>c) Is there a breakdown available for the average workloads which judges are expected to perform their various roles (i.e. sitting on trials, writing judgements, etc.)?</t>
  </si>
  <si>
    <t>Transferred to FaCSIA</t>
  </si>
  <si>
    <t>b) Has the department formed a public policy view on the value of such agreements?</t>
  </si>
  <si>
    <t>c) If someone was to go ahead and perform such an agreement, what status would that have in law?</t>
  </si>
  <si>
    <t>d) What would be some of the problems that the Department anticipates with such agreements</t>
  </si>
  <si>
    <t>a) I understand that – in October 2006 – the government engaged the Institute of Child Protection Studies to undertake a review of how client screening and assessment is working in practice, following on from the previous review conducted by that Institute in early 2006 to develop guidelines for that screening?</t>
  </si>
  <si>
    <t xml:space="preserve">b) Has this been completed?  </t>
  </si>
  <si>
    <t xml:space="preserve">  i) If so, when was it completed?</t>
  </si>
  <si>
    <t xml:space="preserve">  ii) If not, when is it due to be completed?</t>
  </si>
  <si>
    <t>c) Has the report been released?</t>
  </si>
  <si>
    <t xml:space="preserve">  i) If not, why not, and will the report be released?  </t>
  </si>
  <si>
    <t xml:space="preserve">  ii) Could you provide a copy of the report to the Committee?</t>
  </si>
  <si>
    <t>d) Did the report make any recommendations?</t>
  </si>
  <si>
    <t xml:space="preserve">  i) Are you able to provide a summary of those recommendations?</t>
  </si>
  <si>
    <t xml:space="preserve">  ii) Has the government issued a response to the report?</t>
  </si>
  <si>
    <t xml:space="preserve">  iii) Is the government intending on implementing those recommendations?  </t>
  </si>
  <si>
    <t xml:space="preserve">  iv) Can you give the Committee a rundown on where the government is at in implementing any recommendations that came out of the Report?</t>
  </si>
  <si>
    <t>e) Are you able to indicate how much has been allocated for the development of the database search facility on the Family Relationships Online website?</t>
  </si>
  <si>
    <t xml:space="preserve">  i) Has all of this funding been expended?</t>
  </si>
  <si>
    <t xml:space="preserve">  ii) If not:</t>
  </si>
  <si>
    <t xml:space="preserve">    1) How much has been expended?</t>
  </si>
  <si>
    <t xml:space="preserve">    2) Has any additional funding been provided?</t>
  </si>
  <si>
    <t>f) Is the government currently performing any form of upgrades, improvements or any other changes to the function of the online database?</t>
  </si>
  <si>
    <t>Please provide information on the number of unrepresented litigants that appear before the Federal Court</t>
  </si>
  <si>
    <t>Page 7</t>
  </si>
  <si>
    <t>Please provide a breakdown of the staff of the court (e.g. IT staff, HR staff, Communications, Marketing etc)</t>
  </si>
  <si>
    <t>Page 9</t>
  </si>
  <si>
    <t>Bartlett</t>
  </si>
  <si>
    <t>For the period 2005 to date (24 May 2007), please provide a breakdown of the number of appeals that deal with protection visa applications (and any others that come through the RRT/MRT) compared to the total number of appeals.</t>
  </si>
  <si>
    <t>Page 12</t>
  </si>
  <si>
    <t>In 2005-06, 94% of judgements were handed down with three months and 89% within the first instance.  Please advise the Committee about the other 11% and 6% that do not get dealt with, particularly the nature of the cases involved and the length of time they take to finalise.</t>
  </si>
  <si>
    <t>Page 13</t>
  </si>
  <si>
    <t>Federal Magistrates Court</t>
  </si>
  <si>
    <t>Please provide the committee with statistics of the numbers of self-represented litigants over the past three years.</t>
  </si>
  <si>
    <t>Portfolio Budget Statements:</t>
  </si>
  <si>
    <t>Page 372 and Page 373 appear to be inconsistent amounts for the estimated value of services that are provided free of charge.  Could you please provide an explanation of the differing amounts? ($21.121m against 13.575m)</t>
  </si>
  <si>
    <t>Page 20</t>
  </si>
  <si>
    <t>Is there any correlation between the Magistrates Court and the federal Court in terms of workload for migration work?</t>
  </si>
  <si>
    <t>a) Can you advise what number of judgements were delivered within three months?</t>
  </si>
  <si>
    <t>b) Three judgements took more than 18 months to be delivered; please advise:</t>
  </si>
  <si>
    <t xml:space="preserve">   i)  the matter</t>
  </si>
  <si>
    <t xml:space="preserve">   ii)  the time delay</t>
  </si>
  <si>
    <t xml:space="preserve">   iii)  the reason for the delay</t>
  </si>
  <si>
    <t xml:space="preserve">Please provide a breakdown of the number of cases before the court which are appeals for decisions made under the Migration Act for the current financial year, alongside figures for the past two years. </t>
  </si>
  <si>
    <t>If possible, please also divide these appeals into ones which relate to Protection Visa/RRT matters, and those which relates to other Migration decisions, including through the MRT and AAT.</t>
  </si>
  <si>
    <t>Magellan Project</t>
  </si>
  <si>
    <t>a) Is there a breakdown available for target workloads which magistrates are expected to perform their various roles (i.e. sitting on trials, writing judgements, etc.)?</t>
  </si>
  <si>
    <t xml:space="preserve">  iii) What forms of consultation is the Department undertaking with stakeholders on its development?</t>
  </si>
  <si>
    <r>
      <t xml:space="preserve">b) </t>
    </r>
    <r>
      <rPr>
        <i/>
        <sz val="12"/>
        <color indexed="8"/>
        <rFont val="Times"/>
        <family val="0"/>
      </rPr>
      <t>Recommendation 9</t>
    </r>
  </si>
  <si>
    <r>
      <t xml:space="preserve">  i) </t>
    </r>
    <r>
      <rPr>
        <sz val="12"/>
        <color indexed="8"/>
        <rFont val="Times New Roman"/>
        <family val="1"/>
      </rPr>
      <t>Are you able to indicate what stage the consideration of Recommendation 9 is at?</t>
    </r>
  </si>
  <si>
    <t xml:space="preserve">  ii) What options are under consideration?</t>
  </si>
  <si>
    <r>
      <t xml:space="preserve">  iii)</t>
    </r>
    <r>
      <rPr>
        <i/>
        <sz val="12"/>
        <color indexed="8"/>
        <rFont val="Times New Roman"/>
        <family val="1"/>
      </rPr>
      <t xml:space="preserve"> </t>
    </r>
    <r>
      <rPr>
        <sz val="12"/>
        <color indexed="8"/>
        <rFont val="Times New Roman"/>
        <family val="1"/>
      </rPr>
      <t>Are you able to give us a timeframe for when you are expected to finalise consideration of these issues?</t>
    </r>
  </si>
  <si>
    <r>
      <t xml:space="preserve">c) </t>
    </r>
    <r>
      <rPr>
        <i/>
        <sz val="12"/>
        <color indexed="8"/>
        <rFont val="Times New Roman"/>
        <family val="1"/>
      </rPr>
      <t>Recommendation 11</t>
    </r>
  </si>
  <si>
    <t xml:space="preserve">  i) Is the Department able to indicate what the significant technical and legal issues associated with this proposal are?</t>
  </si>
  <si>
    <t xml:space="preserve">  ii) Has the Department sought further advice from the NNTT on this recommendation?</t>
  </si>
  <si>
    <t>If so, What was the outcome of that advice?</t>
  </si>
  <si>
    <t xml:space="preserve">  iii) Has any additional assistance been given to the NNTT in terms of the development of that material?  If so, give details of what assistance has been provided – from whom and what is the nature of the assistance?</t>
  </si>
  <si>
    <t>Legislative Recommendations of the Hiley-Levy report</t>
  </si>
  <si>
    <r>
      <t xml:space="preserve">Regarding the </t>
    </r>
    <r>
      <rPr>
        <i/>
        <sz val="12"/>
        <color indexed="8"/>
        <rFont val="Times New Roman"/>
        <family val="1"/>
      </rPr>
      <t xml:space="preserve">Hiley-Levy </t>
    </r>
    <r>
      <rPr>
        <sz val="12"/>
        <color indexed="8"/>
        <rFont val="Times New Roman"/>
        <family val="1"/>
      </rPr>
      <t>report into the operation of the National Native Title Tribunal and the Federal Court:</t>
    </r>
  </si>
  <si>
    <t>a) Have all of the recommendations of the Report that require legislative action been put into action?</t>
  </si>
  <si>
    <t xml:space="preserve">  i) If not:</t>
  </si>
  <si>
    <t xml:space="preserve">    1) Which ones are still awaiting action?</t>
  </si>
  <si>
    <t xml:space="preserve">    2) What is the timeframe for putting those into action?</t>
  </si>
  <si>
    <t xml:space="preserve">    3) Does the government intend to action all of the Recommendations?</t>
  </si>
  <si>
    <t>b) When do you expect we will start to see the intended benefits from these Bills start to roll into improved outcomes for participants in the native title process?</t>
  </si>
  <si>
    <t>IJLAD (Output 1.7)</t>
  </si>
  <si>
    <t xml:space="preserve">a) How is funding for Aboriginal Legal Services determined every year?  What is it indexed to? </t>
  </si>
  <si>
    <t>b) Is Aboriginal Legal Service funding linked to any assessment of need or data on levels of client demand?</t>
  </si>
  <si>
    <t xml:space="preserve">c) How is funding for mainstream legal aid determined every year? What is it indexed to? </t>
  </si>
  <si>
    <t>d) Is mainstream legal aid funding linked to any assessment of need or proposals put by the states and territories?</t>
  </si>
  <si>
    <t>e) What differences are there in the way that the funding amounts are determined?</t>
  </si>
  <si>
    <t>f) What is the rationale for these differences?</t>
  </si>
  <si>
    <t xml:space="preserve">g) How much Commonwealth funding was committed to mainstream legal aid in 2007-08? </t>
  </si>
  <si>
    <t>h) How much Commonwealth funding was committed to Aboriginal legal services, not including Family Violence Prevention Legal Services or test case funding?</t>
  </si>
  <si>
    <t>i) How is it that one program grew faster than the other? What was the rationale for this greater increase?</t>
  </si>
  <si>
    <t>j) Does your funding for Aboriginal Legal Services specify salaries and classification levels of solicitors and other staff? Does it specify how many staff it intends to fund?</t>
  </si>
  <si>
    <t>k) Does your funding for mainstream legal aid contain specifications on salaries and classification levels of solicitors and other staff? Does it specify how many staff it intends to fund?</t>
  </si>
  <si>
    <t>b) Which part of that expenditure relates to education programs directed at Indigenous issues?</t>
  </si>
  <si>
    <t>c) How is the amount allocated in to the different components within HREOC?</t>
  </si>
  <si>
    <t>Page 62</t>
  </si>
  <si>
    <t>Complaints:</t>
  </si>
  <si>
    <t>93% of complaints were finalised within 12 months, what was the nature of the complaint for the remaining 7% and what was the cause of their delay?</t>
  </si>
  <si>
    <t>Please provide a breakdown of all staff present and anticipated by work unit.</t>
  </si>
  <si>
    <t>Page 63</t>
  </si>
  <si>
    <t>ITSA</t>
  </si>
  <si>
    <r>
      <t>Please provide a graph of bankruptcy figures for the past few years (</t>
    </r>
    <r>
      <rPr>
        <i/>
        <sz val="12"/>
        <color indexed="8"/>
        <rFont val="Times New Roman"/>
        <family val="1"/>
      </rPr>
      <t>Mr Gallagher suggested at the hearing one has recently been prepared</t>
    </r>
    <r>
      <rPr>
        <sz val="12"/>
        <color indexed="8"/>
        <rFont val="Times New Roman"/>
        <family val="1"/>
      </rPr>
      <t>)</t>
    </r>
  </si>
  <si>
    <t>Page 109-110</t>
  </si>
  <si>
    <t>Insolvency profiles</t>
  </si>
  <si>
    <t>a) Could ITSA provide a list of factors that it records in relation to bankruptcies/insolvencies?  (e.g. age, gender, postcode, industry, income level etc.)</t>
  </si>
  <si>
    <t xml:space="preserve">  i) Since what date has ITSA been collecting data on each factor?</t>
  </si>
  <si>
    <t>b) For each factor listed in response part (a), could ITSA provide a table (preferably in CSV format) detailing the number of personal bankruptcies (and debt agreements) for each quarter since the date listed in response to part (a)(i)?</t>
  </si>
  <si>
    <t>NNTT</t>
  </si>
  <si>
    <t xml:space="preserve">  v) What was the basis for the decision to force the merger?  Does the Department envisage that savings will result as a result of the merger?</t>
  </si>
  <si>
    <t xml:space="preserve">    1) If not, what is the basis for the merger?</t>
  </si>
  <si>
    <t xml:space="preserve">    2) If so, what is the expected extent of the savings, and does the Department have any plans of where they want to direct them?</t>
  </si>
  <si>
    <t xml:space="preserve">d) Will there be a continuity of service to native title claimants within the geographic boundaries in the event of any merger process or withholding of funding? </t>
  </si>
  <si>
    <t xml:space="preserve">    2) What will be the break in the continuity of service?</t>
  </si>
  <si>
    <t xml:space="preserve">  ii) If so, how will this continuity of service be provided?</t>
  </si>
  <si>
    <r>
      <t xml:space="preserve">a) For the period since the </t>
    </r>
    <r>
      <rPr>
        <i/>
        <sz val="12"/>
        <color indexed="8"/>
        <rFont val="Times New Roman"/>
        <family val="1"/>
      </rPr>
      <t>Native Title Amendment Act 2007</t>
    </r>
    <r>
      <rPr>
        <sz val="12"/>
        <color indexed="8"/>
        <rFont val="Times New Roman"/>
        <family val="1"/>
      </rPr>
      <t xml:space="preserve"> passed Parliament in February, is the Department able to indicate how many Native Title Regional Bodies have been recognised?</t>
    </r>
  </si>
  <si>
    <t>b) Can the Department give a breakdown showing how many have been recognised for:</t>
  </si>
  <si>
    <t xml:space="preserve">  i) Less than one year;</t>
  </si>
  <si>
    <t xml:space="preserve">  ii) Greater than one year but less than two years;</t>
  </si>
  <si>
    <t xml:space="preserve">  iii) Greater than two years but less than three years;</t>
  </si>
  <si>
    <t xml:space="preserve">  iv) Greater than three years but less than four years;</t>
  </si>
  <si>
    <t xml:space="preserve">  v) Greater than four years but less than five years;</t>
  </si>
  <si>
    <t xml:space="preserve">  vi) Greater than five years but less than six years;</t>
  </si>
  <si>
    <t xml:space="preserve">  vii) Greater than six years.</t>
  </si>
  <si>
    <t>Evans</t>
  </si>
  <si>
    <t>a) Please provide a breakdown for the funding of peak organisations and respondents in native title matters</t>
  </si>
  <si>
    <t>b) How are ‘respondents’ defined?</t>
  </si>
  <si>
    <t>Page 48/49</t>
  </si>
  <si>
    <t>a) Please provide the breakdown of funding provided for litigation and mediation since 1 July 2005.</t>
  </si>
  <si>
    <t>b) Please identify the type of Indigenous or non-Indigenous parties that are funded</t>
  </si>
  <si>
    <t>Page 50</t>
  </si>
  <si>
    <t>a) By what amount is Aboriginal Legal Services funding indexed?</t>
  </si>
  <si>
    <t>b) What are the main differences between the way legal aid is funded and the Indigenous Legal Services?</t>
  </si>
  <si>
    <t>c) Is the index used for the Legal Aid Commission and Aboriginal Legal Services the same?</t>
  </si>
  <si>
    <t>Page 129-130</t>
  </si>
  <si>
    <t>Please explain the funding arrangements between the States for Community Legal Services Program grants</t>
  </si>
  <si>
    <t>Page 131</t>
  </si>
  <si>
    <t>CrJD (Output 2.1)</t>
  </si>
  <si>
    <t>Brown</t>
  </si>
  <si>
    <t>Handguns:</t>
  </si>
  <si>
    <t>a) How many hand guns are available in Australia?</t>
  </si>
  <si>
    <t>b) In which jurisdictions is it legal for someone under the age of 18 to have access to a handgun?</t>
  </si>
  <si>
    <t>Page 104</t>
  </si>
  <si>
    <t>Compensation for businesses made unviable by gun laws:</t>
  </si>
  <si>
    <t>a) If you are able to do so, please provide details of compensation paid.</t>
  </si>
  <si>
    <t>b) If compensation was paid, how was it assessed and on what date was it paid?</t>
  </si>
  <si>
    <t>c) what was the criterion used to assess whether compensation should be paid?</t>
  </si>
  <si>
    <t>d) Was information provided to the 11 gun dealers about how long the process would take, given that it cut off in April 2006?</t>
  </si>
  <si>
    <t>Page 108/110</t>
  </si>
  <si>
    <t>Assessment of claims for compensation:</t>
  </si>
  <si>
    <t>What is the duration and cost of the contract with Acumen Alliance?</t>
  </si>
  <si>
    <t>Page 109</t>
  </si>
  <si>
    <t>Nettle</t>
  </si>
  <si>
    <t>David Hicks:</t>
  </si>
  <si>
    <t>a) Is Mr Hicks shackled while he is exercising (at Yatala prison)?</t>
  </si>
  <si>
    <t>b) Is Mr Hicks shackled during visits?</t>
  </si>
  <si>
    <t>Page 122</t>
  </si>
  <si>
    <t>David Hicks</t>
  </si>
  <si>
    <t>a) The language in the Hicks regulation is couched in terms of ‘understandings’ about how the two countries will cooperate on relevant matters. How do understandings create binding legal relations?</t>
  </si>
  <si>
    <t>b) Why are there no dispute resolution mechanisms in the Agreement?</t>
  </si>
  <si>
    <t>c) Why is there not a signature from either country on the Agreement?</t>
  </si>
  <si>
    <t xml:space="preserve">d)  i) Because there was no mirror offence in Australian law at the time Mr Hicks was charged how will paragraph 10 of the Regulations work? </t>
  </si>
  <si>
    <t xml:space="preserve">  ii) How can his sentence be ‘adapted’ by an administrative order?  Does that mean a control order? </t>
  </si>
  <si>
    <t xml:space="preserve">  iii) Why is it that at the time of David Hicks capture and detainment there could be no prosecution of Hicks for such an offence in either Australia or the United States?</t>
  </si>
  <si>
    <t>d) What resources does the NNTT provide for mediation?</t>
  </si>
  <si>
    <t xml:space="preserve">  i) How many mediators are available?</t>
  </si>
  <si>
    <t xml:space="preserve">  ii) What is their workload?</t>
  </si>
  <si>
    <t xml:space="preserve">  iii) How do these mediators typically assist in the mediations?  What sort of functions do they perform?</t>
  </si>
  <si>
    <t>e) Where there is no agreement after mediation:</t>
  </si>
  <si>
    <t>It goes to the Federal Court who may either refer the claims back for mediation, or may hear a Native Title case.</t>
  </si>
  <si>
    <t xml:space="preserve">  i) In how many cases does the Federal Court refer it back to mediation and in how many cases does the Federal Court decide it itself?</t>
  </si>
  <si>
    <t xml:space="preserve">  ii) In cases in which the Federal Court refers it back to mediation, what are the reasons for this – given that mediation has failed the first time around?</t>
  </si>
  <si>
    <t xml:space="preserve">  iii) What is the time it takes the Federal Court to get around to making a decision to either refer back to mediation or make a determination.</t>
  </si>
  <si>
    <t>f) Where there is agreement after mediation, is that automatically accepted by the Federal Court?</t>
  </si>
  <si>
    <t>g) What is the time after the acceptance of the agreement to the registration of that agreement by the Court?</t>
  </si>
  <si>
    <t>OFLC</t>
  </si>
  <si>
    <t xml:space="preserve">A discussion paper entitled ‘Uniform Spent Convictions - A Proposed Model’ was prepared in 2004 and has been on the past Agenda of the Standing Committee of Attorney-General’s. What is the status of this proposal? </t>
  </si>
  <si>
    <r>
      <t xml:space="preserve">Regarding the budget measure </t>
    </r>
    <r>
      <rPr>
        <i/>
        <sz val="12"/>
        <color indexed="8"/>
        <rFont val="Times New Roman"/>
        <family val="1"/>
      </rPr>
      <t>‘Combating trafficking in persons – extension and expansion’</t>
    </r>
    <r>
      <rPr>
        <sz val="12"/>
        <color indexed="8"/>
        <rFont val="Times New Roman"/>
        <family val="1"/>
      </rPr>
      <t>:</t>
    </r>
  </si>
  <si>
    <t>a) What services are available under this measure to persons who have been found to have been trafficked into Australia?</t>
  </si>
  <si>
    <t>b) What multi-lingual information regarding the entitlements for victims of trafficking is available?</t>
  </si>
  <si>
    <t xml:space="preserve">  i) Is this information made available to victims of trafficking?</t>
  </si>
  <si>
    <t xml:space="preserve">  ii) Provide a breakdown of the languages in which this information is available?</t>
  </si>
  <si>
    <t xml:space="preserve">  iii) Does the government have plans to establish a telephone service to allow victims of trafficking to access information about services available to them?</t>
  </si>
  <si>
    <t>With regard to persons found to have been trafficked into Australia:</t>
  </si>
  <si>
    <t>a) What services and/or entitlements does the government provide for such persons?</t>
  </si>
  <si>
    <t>b) How are such people made aware of the services and/or entitlements listed in response to part (a)?</t>
  </si>
  <si>
    <t xml:space="preserve">  i) What methods for disseminating this information does the government use specifically in relation to trafficked persons?  (e.g. website, brochures, telephone helpline)</t>
  </si>
  <si>
    <t xml:space="preserve">  ii) What languages is this information provided in?</t>
  </si>
  <si>
    <t xml:space="preserve">  iii) What procedures are in place for assisting people who only understand languages other than those listed in response to part (b)(ii)?</t>
  </si>
  <si>
    <t xml:space="preserve">    1) Has this been required?  If so on how many occasions and regarding which languages?</t>
  </si>
  <si>
    <t xml:space="preserve">  iv) How were the languages listed in part (b)(ii) selected?</t>
  </si>
  <si>
    <t xml:space="preserve">  v) Were the materials and services tested or consulted about with trafficked women?</t>
  </si>
  <si>
    <t xml:space="preserve">    1) If so, give details of the consultations.</t>
  </si>
  <si>
    <t xml:space="preserve">  vi) Were the materials and services tested or consulted about with support groups for trafficked women?</t>
  </si>
  <si>
    <t>Regarding the National Handgun Buyback Scheme:</t>
  </si>
  <si>
    <t>a) When does the scheme terminate?</t>
  </si>
  <si>
    <t>b) How much money was originally allocated?</t>
  </si>
  <si>
    <t>c) How much has been expended to date?</t>
  </si>
  <si>
    <t>d) How much is money has been provided but not expended?</t>
  </si>
  <si>
    <t>e) How much further money is still expected to be expended?</t>
  </si>
  <si>
    <t>f) How much money that has been provided is it anticipated will not have been expended upon the termination of the scheme?</t>
  </si>
  <si>
    <t xml:space="preserve">  i) How will that be dispersed?</t>
  </si>
  <si>
    <t xml:space="preserve">  ii) When is that expected to occur?</t>
  </si>
  <si>
    <t>g) When will the final auditing certificates be completed?</t>
  </si>
  <si>
    <t xml:space="preserve">  i) When will that information become public?</t>
  </si>
  <si>
    <t>ICCD (Output 2.2)</t>
  </si>
  <si>
    <t>Dragan Vasiljkovic</t>
  </si>
  <si>
    <t>a) Can the Department provide an overview of where the matter is up to at the moment in terms of his extradition?</t>
  </si>
  <si>
    <t>b) What has been the total expenditure on this case so far?</t>
  </si>
  <si>
    <r>
      <t xml:space="preserve">c) Has the government </t>
    </r>
    <r>
      <rPr>
        <i/>
        <sz val="12"/>
        <color indexed="8"/>
        <rFont val="Times New Roman"/>
        <family val="1"/>
      </rPr>
      <t>received</t>
    </r>
    <r>
      <rPr>
        <sz val="12"/>
        <color indexed="8"/>
        <rFont val="Times New Roman"/>
        <family val="1"/>
      </rPr>
      <t xml:space="preserve"> any representations from the International Criminal Court in the Hague on this matter?</t>
    </r>
  </si>
  <si>
    <t xml:space="preserve">  i) When did the government receive them?</t>
  </si>
  <si>
    <t xml:space="preserve">  iii) Assistant drafter</t>
  </si>
  <si>
    <t xml:space="preserve">  iv) Administrative support staff</t>
  </si>
  <si>
    <t>Privacy Commissioner</t>
  </si>
  <si>
    <t>How does the Privacy Commissioner assess the current ‘balance sheet’ of privacy in Australia?  Do Australians enjoy more or less privacy than they did a decade ago?  Is a gradual erosion of privacy inevitable in the face of competing public interests and commercial trends or is it possible to enjoy the benefits of new technology and new approaches to service delivery without abandoning personal privacy?</t>
  </si>
  <si>
    <t>To what extent does the Privacy Commissioner see her role as to sound warnings about, and to help prevent, the development of a ‘surveillance society’?  Does she share the views of her UK counterpart, Information Commissioner Richard Thomas, whose warnings in September 2006 (see http://www.ico.gov.uk/upload/documents/pressreleases/2006/waking_up_to_a_surveillance_society_version_2001.pdf ) have now led to the House of Lords Constitution Committee launching an inquiry into the impact that UK government surveillance and data collection on privacy and the relations between citizens and the state.</t>
  </si>
  <si>
    <t>Screenrights</t>
  </si>
  <si>
    <t>Provide a list of projects and services that you are currently developing and indicate:</t>
  </si>
  <si>
    <t>a) When the project was first announced?</t>
  </si>
  <si>
    <t>b) When the project was originally slated to be completed?</t>
  </si>
  <si>
    <t xml:space="preserve">  i) If there have been delays or alterations to the original completion date, please indicate why.</t>
  </si>
  <si>
    <t>c) How much was originally budgeted for the project?</t>
  </si>
  <si>
    <t xml:space="preserve">  i) How much of that has been expended?</t>
  </si>
  <si>
    <t xml:space="preserve">  ii) Has any additional funding been allocated to the project?</t>
  </si>
  <si>
    <t xml:space="preserve">  iii) If so, give details</t>
  </si>
  <si>
    <t>d) Are you able to provide a breakdown of where this funding was sourced from?</t>
  </si>
  <si>
    <t xml:space="preserve">  i) i.e. is it government, industry, taken out of fees, etc.</t>
  </si>
  <si>
    <t>Does Screenrights perform services such as music copyright collection, etc.?</t>
  </si>
  <si>
    <t>a) If not, why not? Has any consideration been given to expanding the service?</t>
  </si>
  <si>
    <t>b) If so, give details.</t>
  </si>
  <si>
    <t>Is Screenrights funded entirely out of collections revenue?</t>
  </si>
  <si>
    <t>a) If so, itemise and indicate each individual service and the amount of funding from each service.</t>
  </si>
  <si>
    <t>b) If not, what are the other funding sources?</t>
  </si>
  <si>
    <t>Please itemise and indicate each individual source and the amount of funding from each source.</t>
  </si>
  <si>
    <t>Date answered</t>
  </si>
  <si>
    <t>Written</t>
  </si>
  <si>
    <t>Hansard Reference/Written</t>
  </si>
  <si>
    <t>Party</t>
  </si>
  <si>
    <t>Name</t>
  </si>
  <si>
    <t>State</t>
  </si>
  <si>
    <t>Abetz</t>
  </si>
  <si>
    <t>LP</t>
  </si>
  <si>
    <t>TAS</t>
  </si>
  <si>
    <t>Adams</t>
  </si>
  <si>
    <t>WA</t>
  </si>
  <si>
    <t>Allison</t>
  </si>
  <si>
    <t>AD</t>
  </si>
  <si>
    <t>VIC</t>
  </si>
  <si>
    <t>QLD</t>
  </si>
  <si>
    <t>Bernardi</t>
  </si>
  <si>
    <t>SA</t>
  </si>
  <si>
    <t>Bishop</t>
  </si>
  <si>
    <t>ALP</t>
  </si>
  <si>
    <t>Boswell</t>
  </si>
  <si>
    <t>NATS</t>
  </si>
  <si>
    <t>Brandis</t>
  </si>
  <si>
    <t>AG</t>
  </si>
  <si>
    <t>Calvert</t>
  </si>
  <si>
    <t>NSW</t>
  </si>
  <si>
    <t>Carr</t>
  </si>
  <si>
    <t>Chapman</t>
  </si>
  <si>
    <t>Colbeck</t>
  </si>
  <si>
    <t>Conroy</t>
  </si>
  <si>
    <t>Coonan</t>
  </si>
  <si>
    <t>Crossin</t>
  </si>
  <si>
    <t>NT</t>
  </si>
  <si>
    <t>Eggleston</t>
  </si>
  <si>
    <t>Ellison</t>
  </si>
  <si>
    <t>Faulkner</t>
  </si>
  <si>
    <t>Ferguson</t>
  </si>
  <si>
    <t>Fielding</t>
  </si>
  <si>
    <t>FFP</t>
  </si>
  <si>
    <t>Fierravanti-Wells</t>
  </si>
  <si>
    <t>Fifield</t>
  </si>
  <si>
    <t>Forshaw</t>
  </si>
  <si>
    <t>Hogg</t>
  </si>
  <si>
    <t>Humphries</t>
  </si>
  <si>
    <t>ACT</t>
  </si>
  <si>
    <t>Hurley</t>
  </si>
  <si>
    <t>Hutchins</t>
  </si>
  <si>
    <t>Johnston</t>
  </si>
  <si>
    <t>Joyce</t>
  </si>
  <si>
    <t>Kemp</t>
  </si>
  <si>
    <t>Lightfoot</t>
  </si>
  <si>
    <t>Lundy</t>
  </si>
  <si>
    <t>Marshall</t>
  </si>
  <si>
    <t>Mason</t>
  </si>
  <si>
    <t>McEwen</t>
  </si>
  <si>
    <t>McGauran</t>
  </si>
  <si>
    <t>McLucas</t>
  </si>
  <si>
    <t>Milne</t>
  </si>
  <si>
    <t>Minchin</t>
  </si>
  <si>
    <t>Moore</t>
  </si>
  <si>
    <t>Murray</t>
  </si>
  <si>
    <t>Nash</t>
  </si>
  <si>
    <t>O'Brien</t>
  </si>
  <si>
    <t>Parry</t>
  </si>
  <si>
    <t>Patterson</t>
  </si>
  <si>
    <t>Polley</t>
  </si>
  <si>
    <t>Ray</t>
  </si>
  <si>
    <t>Ronaldson</t>
  </si>
  <si>
    <t>Scullion</t>
  </si>
  <si>
    <t>CLP</t>
  </si>
  <si>
    <t>Sherry</t>
  </si>
  <si>
    <t>Siewert</t>
  </si>
  <si>
    <t>Stephens</t>
  </si>
  <si>
    <t>Sterle</t>
  </si>
  <si>
    <t>Stott Despoja</t>
  </si>
  <si>
    <t>Troeth</t>
  </si>
  <si>
    <t>Trood</t>
  </si>
  <si>
    <t>Watson</t>
  </si>
  <si>
    <t>Wong</t>
  </si>
  <si>
    <t>Wortley</t>
  </si>
  <si>
    <t>Birmingham</t>
  </si>
  <si>
    <t>Boyce</t>
  </si>
  <si>
    <t>Campbell</t>
  </si>
  <si>
    <t>Cormann</t>
  </si>
  <si>
    <t>Fisher</t>
  </si>
  <si>
    <t>Macdonald</t>
  </si>
  <si>
    <t>Agency/ Output</t>
  </si>
  <si>
    <r>
      <t xml:space="preserve">c) Have there been any applications for any form of order under the </t>
    </r>
    <r>
      <rPr>
        <i/>
        <sz val="12"/>
        <color indexed="8"/>
        <rFont val="Times New Roman"/>
        <family val="1"/>
      </rPr>
      <t>Anti-Terrorist Act (No. 2) 2005</t>
    </r>
    <r>
      <rPr>
        <sz val="12"/>
        <color indexed="8"/>
        <rFont val="Times New Roman"/>
        <family val="1"/>
      </rPr>
      <t>?  If so, give details.</t>
    </r>
  </si>
  <si>
    <t>PSCC (Output 2.5)</t>
  </si>
  <si>
    <t>Background Checking</t>
  </si>
  <si>
    <t xml:space="preserve">a) How many people have been refused clearance this year? </t>
  </si>
  <si>
    <t xml:space="preserve">b) For what categories of reasons? </t>
  </si>
  <si>
    <t xml:space="preserve">c) Has any refusal decision been reviewed? </t>
  </si>
  <si>
    <t xml:space="preserve">d) Is there an appeal process? If so, how many refusals have been appealed? </t>
  </si>
  <si>
    <t xml:space="preserve">e) Have any appeals been successful? </t>
  </si>
  <si>
    <t xml:space="preserve">f) Has the AG intervened in any reviews? </t>
  </si>
  <si>
    <t xml:space="preserve">g) Has the AG received representations on any refusals? </t>
  </si>
  <si>
    <t>AAT</t>
  </si>
  <si>
    <t>a) Please provide the breakdown of accommodation costs by location</t>
  </si>
  <si>
    <t>For 2004-05, 05-06 and 06-07, have you had any major IT upgrades? If so</t>
  </si>
  <si>
    <t>a) What were they for?</t>
  </si>
  <si>
    <t>b) What was the budget for those upgrades?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</si>
</sst>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 mmmm\ yyyy;@"/>
    <numFmt numFmtId="169" formatCode="[$-C09]dd\-mmm\-yy;@"/>
    <numFmt numFmtId="170" formatCode="[$-C09]dddd\,\ d\ mmmm\ yyyy"/>
  </numFmts>
  <fonts count="18">
    <font>
      <sz val="10"/>
      <name val="Arial"/>
      <family val="0"/>
    </font>
    <font>
      <b/>
      <sz val="12"/>
      <color indexed="8"/>
      <name val="Times New Roman"/>
      <family val="1"/>
    </font>
    <font>
      <sz val="12"/>
      <name val="Times New Roman"/>
      <family val="1"/>
    </font>
    <font>
      <sz val="12"/>
      <color indexed="8"/>
      <name val="Times New Roman"/>
      <family val="1"/>
    </font>
    <font>
      <sz val="12"/>
      <color indexed="8"/>
      <name val="Times"/>
      <family val="0"/>
    </font>
    <font>
      <u val="single"/>
      <sz val="12"/>
      <color indexed="8"/>
      <name val="Times"/>
      <family val="0"/>
    </font>
    <font>
      <u val="single"/>
      <sz val="12"/>
      <color indexed="8"/>
      <name val="Times New Roman"/>
      <family val="1"/>
    </font>
    <font>
      <i/>
      <sz val="12"/>
      <color indexed="8"/>
      <name val="Times New Roman"/>
      <family val="1"/>
    </font>
    <font>
      <i/>
      <sz val="12"/>
      <color indexed="8"/>
      <name val="Times"/>
      <family val="0"/>
    </font>
    <font>
      <i/>
      <sz val="12"/>
      <name val="Times New Roman"/>
      <family val="1"/>
    </font>
    <font>
      <u val="single"/>
      <sz val="10"/>
      <color indexed="12"/>
      <name val="Arial"/>
      <family val="0"/>
    </font>
    <font>
      <sz val="8"/>
      <name val="Arial"/>
      <family val="0"/>
    </font>
    <font>
      <b/>
      <sz val="10"/>
      <name val="Arial"/>
      <family val="2"/>
    </font>
    <font>
      <sz val="8"/>
      <name val="Tahoma"/>
      <family val="2"/>
    </font>
    <font>
      <sz val="10"/>
      <color indexed="12"/>
      <name val="Arial"/>
      <family val="0"/>
    </font>
    <font>
      <b/>
      <sz val="18"/>
      <name val="Arial"/>
      <family val="2"/>
    </font>
    <font>
      <b/>
      <sz val="15.25"/>
      <name val="Arial"/>
      <family val="0"/>
    </font>
    <font>
      <sz val="12"/>
      <name val="Arial"/>
      <family val="0"/>
    </font>
  </fonts>
  <fills count="2">
    <fill>
      <patternFill/>
    </fill>
    <fill>
      <patternFill patternType="gray125"/>
    </fill>
  </fills>
  <borders count="22">
    <border>
      <left/>
      <right/>
      <top/>
      <bottom/>
      <diagonal/>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1" fillId="0" borderId="3" xfId="0" applyFont="1" applyBorder="1" applyAlignment="1">
      <alignment vertical="top" wrapText="1"/>
    </xf>
    <xf numFmtId="0" fontId="0" fillId="0" borderId="1" xfId="0" applyBorder="1" applyAlignment="1">
      <alignment vertical="top" wrapText="1"/>
    </xf>
    <xf numFmtId="0" fontId="4" fillId="0" borderId="2" xfId="0" applyFont="1" applyBorder="1" applyAlignment="1">
      <alignment vertical="top" wrapText="1"/>
    </xf>
    <xf numFmtId="0" fontId="6" fillId="0" borderId="2" xfId="0" applyFont="1" applyBorder="1" applyAlignment="1">
      <alignment vertical="top" wrapText="1"/>
    </xf>
    <xf numFmtId="0" fontId="0" fillId="0" borderId="2" xfId="0" applyBorder="1" applyAlignment="1">
      <alignment vertical="top" wrapText="1"/>
    </xf>
    <xf numFmtId="0" fontId="7" fillId="0" borderId="2" xfId="0" applyFont="1" applyBorder="1" applyAlignment="1">
      <alignment vertical="top" wrapText="1"/>
    </xf>
    <xf numFmtId="0" fontId="2" fillId="0" borderId="2" xfId="0" applyFont="1" applyBorder="1" applyAlignment="1">
      <alignment horizontal="left" vertical="top" wrapText="1" indent="2"/>
    </xf>
    <xf numFmtId="0" fontId="10" fillId="0" borderId="2" xfId="19" applyBorder="1" applyAlignment="1">
      <alignment vertical="top" wrapText="1"/>
    </xf>
    <xf numFmtId="0" fontId="4" fillId="0" borderId="1" xfId="0" applyFont="1" applyBorder="1" applyAlignment="1">
      <alignment vertical="top" wrapText="1"/>
    </xf>
    <xf numFmtId="0" fontId="3" fillId="0" borderId="2" xfId="0" applyFont="1" applyBorder="1" applyAlignment="1">
      <alignment horizontal="left" vertical="top" wrapText="1" indent="2"/>
    </xf>
    <xf numFmtId="0" fontId="3" fillId="0" borderId="2" xfId="0" applyFont="1" applyBorder="1" applyAlignment="1">
      <alignment horizontal="left" vertical="top" wrapText="1" indent="6"/>
    </xf>
    <xf numFmtId="0" fontId="3" fillId="0" borderId="1" xfId="0" applyFont="1" applyBorder="1" applyAlignment="1">
      <alignment horizontal="left" vertical="top" wrapText="1" indent="4"/>
    </xf>
    <xf numFmtId="0" fontId="3" fillId="0" borderId="2" xfId="0" applyFont="1" applyBorder="1" applyAlignment="1">
      <alignment horizontal="left" vertical="top" wrapText="1" indent="14"/>
    </xf>
    <xf numFmtId="0" fontId="3" fillId="0" borderId="2" xfId="0" applyFont="1" applyBorder="1" applyAlignment="1">
      <alignment horizontal="left" vertical="top" wrapText="1" indent="10"/>
    </xf>
    <xf numFmtId="0" fontId="8" fillId="0" borderId="2" xfId="0" applyFont="1" applyBorder="1" applyAlignment="1">
      <alignment vertical="top" wrapText="1"/>
    </xf>
    <xf numFmtId="0" fontId="12" fillId="0" borderId="0" xfId="0" applyFon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9" fontId="0" fillId="0" borderId="9" xfId="0" applyNumberFormat="1" applyBorder="1" applyAlignment="1">
      <alignment/>
    </xf>
    <xf numFmtId="0" fontId="12" fillId="0" borderId="8" xfId="0" applyFont="1" applyBorder="1" applyAlignment="1">
      <alignment/>
    </xf>
    <xf numFmtId="168" fontId="12" fillId="0" borderId="8" xfId="0" applyNumberFormat="1" applyFont="1" applyBorder="1" applyAlignment="1">
      <alignment vertical="top" wrapText="1"/>
    </xf>
    <xf numFmtId="169" fontId="0" fillId="0" borderId="0" xfId="0" applyNumberFormat="1" applyFont="1" applyBorder="1" applyAlignment="1">
      <alignment vertical="top" wrapText="1"/>
    </xf>
    <xf numFmtId="0" fontId="12" fillId="0" borderId="10" xfId="0" applyFont="1" applyFill="1" applyBorder="1" applyAlignment="1">
      <alignment/>
    </xf>
    <xf numFmtId="0" fontId="12" fillId="0" borderId="11" xfId="0" applyFont="1" applyFill="1" applyBorder="1" applyAlignment="1">
      <alignment/>
    </xf>
    <xf numFmtId="0" fontId="12" fillId="0" borderId="12" xfId="0" applyFont="1" applyFill="1" applyBorder="1" applyAlignment="1">
      <alignment/>
    </xf>
    <xf numFmtId="0" fontId="0" fillId="0" borderId="7" xfId="0" applyFill="1" applyBorder="1" applyAlignment="1">
      <alignment/>
    </xf>
    <xf numFmtId="0" fontId="0" fillId="0" borderId="8" xfId="0" applyFill="1" applyBorder="1" applyAlignment="1">
      <alignment/>
    </xf>
    <xf numFmtId="9" fontId="0" fillId="0" borderId="9" xfId="0" applyNumberFormat="1" applyFill="1" applyBorder="1" applyAlignment="1">
      <alignment/>
    </xf>
    <xf numFmtId="0" fontId="0" fillId="0" borderId="13" xfId="0" applyFill="1" applyBorder="1" applyAlignment="1">
      <alignment/>
    </xf>
    <xf numFmtId="9" fontId="0" fillId="0" borderId="14" xfId="0" applyNumberFormat="1" applyFill="1" applyBorder="1" applyAlignment="1">
      <alignment/>
    </xf>
    <xf numFmtId="0" fontId="12" fillId="0" borderId="15" xfId="0" applyFont="1" applyFill="1" applyBorder="1" applyAlignment="1">
      <alignment/>
    </xf>
    <xf numFmtId="0" fontId="0" fillId="0" borderId="16" xfId="0" applyBorder="1" applyAlignment="1">
      <alignment/>
    </xf>
    <xf numFmtId="9" fontId="0" fillId="0" borderId="17" xfId="0" applyNumberFormat="1" applyBorder="1" applyAlignment="1">
      <alignment/>
    </xf>
    <xf numFmtId="0" fontId="14" fillId="0" borderId="0" xfId="0" applyFont="1" applyAlignment="1">
      <alignment/>
    </xf>
    <xf numFmtId="15" fontId="1" fillId="0" borderId="1" xfId="0" applyNumberFormat="1" applyFont="1" applyBorder="1" applyAlignment="1">
      <alignment vertical="top" wrapText="1"/>
    </xf>
    <xf numFmtId="0" fontId="0" fillId="0" borderId="17" xfId="0" applyFont="1" applyBorder="1" applyAlignment="1">
      <alignment horizontal="center"/>
    </xf>
    <xf numFmtId="0" fontId="12" fillId="0" borderId="18" xfId="0" applyFont="1" applyBorder="1" applyAlignment="1">
      <alignment horizontal="center"/>
    </xf>
    <xf numFmtId="0" fontId="0" fillId="0" borderId="19" xfId="0" applyFont="1" applyBorder="1" applyAlignment="1">
      <alignment horizontal="center"/>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vertical="center" readingOrder="1"/>
    </xf>
    <xf numFmtId="0" fontId="0" fillId="0" borderId="0" xfId="0" applyAlignment="1">
      <alignment horizontal="center" vertical="center" readingOrder="1"/>
    </xf>
    <xf numFmtId="0" fontId="15" fillId="0" borderId="0" xfId="0" applyFont="1" applyAlignment="1">
      <alignment horizontal="center" vertical="center" readingOrder="1"/>
    </xf>
    <xf numFmtId="0" fontId="0" fillId="0" borderId="0" xfId="0" applyAlignment="1">
      <alignment horizontal="center" vertical="top" wrapText="1"/>
    </xf>
    <xf numFmtId="15" fontId="1" fillId="0" borderId="20" xfId="0" applyNumberFormat="1" applyFont="1" applyBorder="1" applyAlignment="1">
      <alignment vertical="top" wrapText="1"/>
    </xf>
    <xf numFmtId="14" fontId="1" fillId="0" borderId="1" xfId="0" applyNumberFormat="1" applyFont="1" applyBorder="1" applyAlignment="1">
      <alignment vertical="top" wrapText="1"/>
    </xf>
    <xf numFmtId="0" fontId="0" fillId="0" borderId="0" xfId="0" applyAlignment="1">
      <alignment horizontal="center" vertical="top" wrapText="1"/>
    </xf>
    <xf numFmtId="0" fontId="1" fillId="0" borderId="20" xfId="0" applyFont="1" applyBorder="1" applyAlignment="1">
      <alignment vertical="top" wrapText="1"/>
    </xf>
    <xf numFmtId="0" fontId="1" fillId="0" borderId="3" xfId="0" applyFont="1" applyBorder="1" applyAlignment="1">
      <alignment vertical="top" wrapText="1"/>
    </xf>
    <xf numFmtId="0" fontId="0" fillId="0" borderId="3" xfId="0" applyBorder="1" applyAlignment="1">
      <alignment vertical="top" wrapText="1"/>
    </xf>
    <xf numFmtId="0" fontId="1" fillId="0" borderId="21" xfId="0" applyFont="1" applyBorder="1" applyAlignment="1">
      <alignment vertical="top" wrapText="1"/>
    </xf>
    <xf numFmtId="0" fontId="3" fillId="0" borderId="20" xfId="0" applyFont="1" applyBorder="1" applyAlignment="1">
      <alignment vertical="top" wrapText="1"/>
    </xf>
    <xf numFmtId="0" fontId="3" fillId="0" borderId="3" xfId="0" applyFont="1" applyBorder="1" applyAlignment="1">
      <alignment vertical="top" wrapText="1"/>
    </xf>
    <xf numFmtId="0" fontId="2" fillId="0" borderId="20" xfId="0" applyFont="1" applyBorder="1" applyAlignment="1">
      <alignment horizontal="justify" vertical="top" wrapText="1"/>
    </xf>
    <xf numFmtId="0" fontId="2" fillId="0" borderId="3" xfId="0" applyFont="1" applyBorder="1" applyAlignment="1">
      <alignment horizontal="justify" vertical="top" wrapText="1"/>
    </xf>
    <xf numFmtId="0" fontId="3" fillId="0" borderId="21" xfId="0" applyFont="1" applyBorder="1" applyAlignment="1">
      <alignment vertical="top" wrapText="1"/>
    </xf>
    <xf numFmtId="15" fontId="1" fillId="0" borderId="20" xfId="0" applyNumberFormat="1" applyFont="1" applyBorder="1" applyAlignment="1">
      <alignment vertical="top" wrapText="1"/>
    </xf>
    <xf numFmtId="169" fontId="1" fillId="0" borderId="20" xfId="0" applyNumberFormat="1" applyFont="1" applyBorder="1" applyAlignment="1">
      <alignment vertical="top" wrapText="1"/>
    </xf>
    <xf numFmtId="169" fontId="1" fillId="0" borderId="21" xfId="0" applyNumberFormat="1" applyFont="1" applyBorder="1" applyAlignment="1">
      <alignment vertical="top" wrapText="1"/>
    </xf>
    <xf numFmtId="169" fontId="1" fillId="0" borderId="3" xfId="0" applyNumberFormat="1" applyFont="1" applyBorder="1" applyAlignment="1">
      <alignment vertical="top" wrapText="1"/>
    </xf>
    <xf numFmtId="14" fontId="1" fillId="0" borderId="20" xfId="0" applyNumberFormat="1" applyFont="1" applyBorder="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QoN Statistics</a:t>
            </a:r>
          </a:p>
        </c:rich>
      </c:tx>
      <c:layout/>
      <c:spPr>
        <a:noFill/>
        <a:ln>
          <a:noFill/>
        </a:ln>
      </c:spPr>
    </c:title>
    <c:view3D>
      <c:rotX val="15"/>
      <c:rotY val="20"/>
      <c:depthPercent val="100"/>
      <c:rAngAx val="1"/>
    </c:view3D>
    <c:plotArea>
      <c:layout/>
      <c:bar3DChart>
        <c:barDir val="col"/>
        <c:grouping val="clustered"/>
        <c:varyColors val="0"/>
        <c:ser>
          <c:idx val="0"/>
          <c:order val="0"/>
          <c:tx>
            <c:strRef>
              <c:f>'Stats and Graphs'!$C$5</c:f>
              <c:strCache>
                <c:ptCount val="1"/>
                <c:pt idx="0">
                  <c:v>Total Number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'Stats and Graphs'!$D$5</c:f>
              <c:numCache>
                <c:ptCount val="1"/>
                <c:pt idx="0">
                  <c:v>0</c:v>
                </c:pt>
              </c:numCache>
            </c:numRef>
          </c:val>
          <c:shape val="box"/>
        </c:ser>
        <c:ser>
          <c:idx val="1"/>
          <c:order val="1"/>
          <c:tx>
            <c:strRef>
              <c:f>'Stats and Graphs'!$C$6</c:f>
              <c:strCache>
                <c:ptCount val="1"/>
                <c:pt idx="0">
                  <c:v>Answered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'Stats and Graphs'!$D$6</c:f>
              <c:numCache>
                <c:ptCount val="1"/>
                <c:pt idx="0">
                  <c:v>0</c:v>
                </c:pt>
              </c:numCache>
            </c:numRef>
          </c:val>
          <c:shape val="box"/>
        </c:ser>
        <c:ser>
          <c:idx val="2"/>
          <c:order val="2"/>
          <c:tx>
            <c:strRef>
              <c:f>'Stats and Graphs'!$C$7</c:f>
              <c:strCache>
                <c:ptCount val="1"/>
                <c:pt idx="0">
                  <c:v>Outstanding</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'Stats and Graphs'!$D$7</c:f>
              <c:numCache>
                <c:ptCount val="1"/>
                <c:pt idx="0">
                  <c:v>0</c:v>
                </c:pt>
              </c:numCache>
            </c:numRef>
          </c:val>
          <c:shape val="box"/>
        </c:ser>
        <c:ser>
          <c:idx val="3"/>
          <c:order val="3"/>
          <c:tx>
            <c:strRef>
              <c:f>'Stats and Graphs'!$C$8</c:f>
              <c:strCache>
                <c:ptCount val="1"/>
                <c:pt idx="0">
                  <c:v>Answered on time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'Stats and Graphs'!$D$8</c:f>
              <c:numCache>
                <c:ptCount val="1"/>
                <c:pt idx="0">
                  <c:v>0</c:v>
                </c:pt>
              </c:numCache>
            </c:numRef>
          </c:val>
          <c:shape val="box"/>
        </c:ser>
        <c:shape val="box"/>
        <c:axId val="64902879"/>
        <c:axId val="20783180"/>
      </c:bar3DChart>
      <c:catAx>
        <c:axId val="64902879"/>
        <c:scaling>
          <c:orientation val="minMax"/>
        </c:scaling>
        <c:axPos val="b"/>
        <c:delete val="1"/>
        <c:majorTickMark val="out"/>
        <c:minorTickMark val="none"/>
        <c:tickLblPos val="low"/>
        <c:crossAx val="20783180"/>
        <c:crosses val="autoZero"/>
        <c:auto val="1"/>
        <c:lblOffset val="100"/>
        <c:noMultiLvlLbl val="0"/>
      </c:catAx>
      <c:valAx>
        <c:axId val="20783180"/>
        <c:scaling>
          <c:orientation val="minMax"/>
        </c:scaling>
        <c:axPos val="l"/>
        <c:majorGridlines/>
        <c:delete val="0"/>
        <c:numFmt formatCode="General" sourceLinked="1"/>
        <c:majorTickMark val="out"/>
        <c:minorTickMark val="none"/>
        <c:tickLblPos val="nextTo"/>
        <c:crossAx val="64902879"/>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10</xdr:row>
      <xdr:rowOff>142875</xdr:rowOff>
    </xdr:from>
    <xdr:to>
      <xdr:col>6</xdr:col>
      <xdr:colOff>514350</xdr:colOff>
      <xdr:row>28</xdr:row>
      <xdr:rowOff>38100</xdr:rowOff>
    </xdr:to>
    <xdr:graphicFrame>
      <xdr:nvGraphicFramePr>
        <xdr:cNvPr id="1" name="Chart 4"/>
        <xdr:cNvGraphicFramePr/>
      </xdr:nvGraphicFramePr>
      <xdr:xfrm>
        <a:off x="190500" y="1781175"/>
        <a:ext cx="451485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austlii.edu.au/au/other/alrc/publications/reports/104/"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
  <sheetViews>
    <sheetView tabSelected="1" workbookViewId="0" topLeftCell="A1">
      <selection activeCell="F3" sqref="F3"/>
    </sheetView>
  </sheetViews>
  <sheetFormatPr defaultColWidth="9.140625" defaultRowHeight="12.75"/>
  <sheetData>
    <row r="1" spans="1:15" ht="23.25">
      <c r="A1" s="48"/>
      <c r="B1" s="49"/>
      <c r="C1" s="50"/>
      <c r="D1" s="51"/>
      <c r="E1" s="51"/>
      <c r="F1" s="51"/>
      <c r="G1" s="52" t="s">
        <v>648</v>
      </c>
      <c r="H1" s="51"/>
      <c r="I1" s="51"/>
      <c r="J1" s="51"/>
      <c r="K1" s="51"/>
      <c r="L1" s="51"/>
      <c r="M1" s="51"/>
      <c r="N1" s="51"/>
      <c r="O1" s="51"/>
    </row>
    <row r="2" spans="1:15" ht="23.25">
      <c r="A2" s="49"/>
      <c r="B2" s="49"/>
      <c r="C2" s="51"/>
      <c r="D2" s="51"/>
      <c r="E2" s="51"/>
      <c r="F2" s="51"/>
      <c r="G2" s="52" t="s">
        <v>647</v>
      </c>
      <c r="H2" s="51"/>
      <c r="I2" s="51"/>
      <c r="J2" s="51"/>
      <c r="K2" s="51"/>
      <c r="L2" s="51"/>
      <c r="M2" s="51"/>
      <c r="N2" s="51"/>
      <c r="O2" s="51"/>
    </row>
    <row r="3" spans="1:15" ht="23.25">
      <c r="A3" s="49"/>
      <c r="B3" s="49"/>
      <c r="C3" s="51"/>
      <c r="D3" s="51"/>
      <c r="E3" s="51"/>
      <c r="F3" s="51"/>
      <c r="G3" s="52"/>
      <c r="H3" s="51"/>
      <c r="I3" s="51"/>
      <c r="J3" s="51"/>
      <c r="K3" s="51"/>
      <c r="L3" s="51"/>
      <c r="M3" s="51"/>
      <c r="N3" s="51"/>
      <c r="O3" s="51"/>
    </row>
    <row r="4" spans="1:15" ht="73.5" customHeight="1">
      <c r="A4" s="56" t="s">
        <v>649</v>
      </c>
      <c r="B4" s="56"/>
      <c r="C4" s="56"/>
      <c r="D4" s="56"/>
      <c r="E4" s="56"/>
      <c r="F4" s="56"/>
      <c r="G4" s="56"/>
      <c r="H4" s="56"/>
      <c r="I4" s="56"/>
      <c r="J4" s="56"/>
      <c r="K4" s="56"/>
      <c r="L4" s="56"/>
      <c r="M4" s="56"/>
      <c r="N4" s="56"/>
      <c r="O4" s="56"/>
    </row>
    <row r="5" spans="1:15" ht="12.75" customHeight="1">
      <c r="A5" s="53"/>
      <c r="B5" s="53"/>
      <c r="C5" s="53"/>
      <c r="D5" s="53"/>
      <c r="E5" s="53"/>
      <c r="F5" s="53"/>
      <c r="G5" s="53"/>
      <c r="H5" s="53"/>
      <c r="I5" s="53"/>
      <c r="J5" s="53"/>
      <c r="K5" s="53"/>
      <c r="L5" s="53"/>
      <c r="M5" s="53"/>
      <c r="N5" s="53"/>
      <c r="O5" s="53"/>
    </row>
    <row r="6" spans="1:15" ht="12.75" customHeight="1">
      <c r="A6" s="53"/>
      <c r="B6" s="53"/>
      <c r="C6" s="53"/>
      <c r="D6" s="53"/>
      <c r="E6" s="53"/>
      <c r="F6" s="53"/>
      <c r="G6" s="53"/>
      <c r="H6" s="53"/>
      <c r="I6" s="53"/>
      <c r="J6" s="53"/>
      <c r="K6" s="53"/>
      <c r="L6" s="53"/>
      <c r="M6" s="53"/>
      <c r="N6" s="53"/>
      <c r="O6" s="53"/>
    </row>
    <row r="7" spans="1:15" ht="12.75" customHeight="1">
      <c r="A7" s="53"/>
      <c r="B7" s="53"/>
      <c r="C7" s="53"/>
      <c r="D7" s="53"/>
      <c r="E7" s="53"/>
      <c r="F7" s="53"/>
      <c r="G7" s="53"/>
      <c r="H7" s="53"/>
      <c r="I7" s="53"/>
      <c r="J7" s="53"/>
      <c r="K7" s="53"/>
      <c r="L7" s="53"/>
      <c r="M7" s="53"/>
      <c r="N7" s="53"/>
      <c r="O7" s="53"/>
    </row>
  </sheetData>
  <mergeCells count="1">
    <mergeCell ref="A4:O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03"/>
  <sheetViews>
    <sheetView zoomScale="75" zoomScaleNormal="75" workbookViewId="0" topLeftCell="A477">
      <selection activeCell="G494" sqref="G494:G496"/>
    </sheetView>
  </sheetViews>
  <sheetFormatPr defaultColWidth="9.140625" defaultRowHeight="12.75"/>
  <cols>
    <col min="1" max="1" width="8.421875" style="0" customWidth="1"/>
    <col min="2" max="2" width="12.8515625" style="0" customWidth="1"/>
    <col min="3" max="3" width="12.57421875" style="0" customWidth="1"/>
    <col min="4" max="4" width="10.8515625" style="0" customWidth="1"/>
    <col min="5" max="5" width="17.421875" style="0" customWidth="1"/>
    <col min="6" max="6" width="47.57421875" style="0" customWidth="1"/>
    <col min="7" max="7" width="21.421875" style="0" customWidth="1"/>
  </cols>
  <sheetData>
    <row r="1" spans="1:7" ht="30.75" customHeight="1">
      <c r="A1" s="57" t="s">
        <v>533</v>
      </c>
      <c r="B1" s="57" t="s">
        <v>925</v>
      </c>
      <c r="C1" s="57" t="s">
        <v>534</v>
      </c>
      <c r="D1" s="57" t="s">
        <v>926</v>
      </c>
      <c r="E1" s="57" t="s">
        <v>1008</v>
      </c>
      <c r="F1" s="57" t="s">
        <v>535</v>
      </c>
      <c r="G1" s="57" t="s">
        <v>923</v>
      </c>
    </row>
    <row r="2" spans="1:7" ht="13.5" customHeight="1" thickBot="1">
      <c r="A2" s="58"/>
      <c r="B2" s="58"/>
      <c r="C2" s="58"/>
      <c r="D2" s="58"/>
      <c r="E2" s="59"/>
      <c r="F2" s="58"/>
      <c r="G2" s="58"/>
    </row>
    <row r="3" spans="1:7" ht="15.75">
      <c r="A3" s="57">
        <v>1</v>
      </c>
      <c r="B3" s="57" t="s">
        <v>545</v>
      </c>
      <c r="C3" s="57" t="s">
        <v>537</v>
      </c>
      <c r="D3" s="57" t="str">
        <f>INDEX('Senators Details'!$A$2:$B$77,MATCH(C3,'Senators Details'!$A$2:$A$77,0),2)</f>
        <v>ALP</v>
      </c>
      <c r="E3" s="57" t="s">
        <v>536</v>
      </c>
      <c r="F3" s="3" t="s">
        <v>538</v>
      </c>
      <c r="G3" s="66">
        <v>39254</v>
      </c>
    </row>
    <row r="4" spans="1:7" ht="15.75">
      <c r="A4" s="60"/>
      <c r="B4" s="60"/>
      <c r="C4" s="60"/>
      <c r="D4" s="60" t="e">
        <f>INDEX('Senators Details'!$A$2:$B$77,MATCH(C4,'Senators Details'!$A$2:$A$77,0),2)</f>
        <v>#N/A</v>
      </c>
      <c r="E4" s="60"/>
      <c r="F4" s="3" t="s">
        <v>539</v>
      </c>
      <c r="G4" s="60"/>
    </row>
    <row r="5" spans="1:7" ht="15.75">
      <c r="A5" s="60"/>
      <c r="B5" s="60"/>
      <c r="C5" s="60"/>
      <c r="D5" s="60" t="e">
        <f>INDEX('Senators Details'!$A$2:$B$77,MATCH(C5,'Senators Details'!$A$2:$A$77,0),2)</f>
        <v>#N/A</v>
      </c>
      <c r="E5" s="60"/>
      <c r="F5" s="3" t="s">
        <v>540</v>
      </c>
      <c r="G5" s="60"/>
    </row>
    <row r="6" spans="1:7" ht="15.75">
      <c r="A6" s="60"/>
      <c r="B6" s="60"/>
      <c r="C6" s="60"/>
      <c r="D6" s="60" t="e">
        <f>INDEX('Senators Details'!$A$2:$B$77,MATCH(C6,'Senators Details'!$A$2:$A$77,0),2)</f>
        <v>#N/A</v>
      </c>
      <c r="E6" s="60"/>
      <c r="F6" s="3" t="s">
        <v>541</v>
      </c>
      <c r="G6" s="60"/>
    </row>
    <row r="7" spans="1:7" ht="47.25">
      <c r="A7" s="60"/>
      <c r="B7" s="60"/>
      <c r="C7" s="60"/>
      <c r="D7" s="60" t="e">
        <f>INDEX('Senators Details'!$A$2:$B$77,MATCH(C7,'Senators Details'!$A$2:$A$77,0),2)</f>
        <v>#N/A</v>
      </c>
      <c r="E7" s="60"/>
      <c r="F7" s="3" t="s">
        <v>542</v>
      </c>
      <c r="G7" s="60"/>
    </row>
    <row r="8" spans="1:7" ht="31.5">
      <c r="A8" s="60"/>
      <c r="B8" s="60"/>
      <c r="C8" s="60"/>
      <c r="D8" s="60" t="e">
        <f>INDEX('Senators Details'!$A$2:$B$77,MATCH(C8,'Senators Details'!$A$2:$A$77,0),2)</f>
        <v>#N/A</v>
      </c>
      <c r="E8" s="60"/>
      <c r="F8" s="3" t="s">
        <v>543</v>
      </c>
      <c r="G8" s="60"/>
    </row>
    <row r="9" spans="1:7" ht="63.75" thickBot="1">
      <c r="A9" s="58"/>
      <c r="B9" s="58"/>
      <c r="C9" s="58"/>
      <c r="D9" s="58" t="e">
        <f>INDEX('Senators Details'!$A$2:$B$77,MATCH(C9,'Senators Details'!$A$2:$A$77,0),2)</f>
        <v>#N/A</v>
      </c>
      <c r="E9" s="58"/>
      <c r="F9" s="4" t="s">
        <v>544</v>
      </c>
      <c r="G9" s="58"/>
    </row>
    <row r="10" spans="1:7" ht="47.25">
      <c r="A10" s="57">
        <v>2</v>
      </c>
      <c r="B10" s="57" t="s">
        <v>924</v>
      </c>
      <c r="C10" s="57" t="s">
        <v>537</v>
      </c>
      <c r="D10" s="57" t="str">
        <f>INDEX('Senators Details'!$A$2:$B$77,MATCH(C10,'Senators Details'!$A$2:$A$77,0),2)</f>
        <v>ALP</v>
      </c>
      <c r="E10" s="57" t="s">
        <v>546</v>
      </c>
      <c r="F10" s="5" t="s">
        <v>547</v>
      </c>
      <c r="G10" s="66">
        <v>39336</v>
      </c>
    </row>
    <row r="11" spans="1:7" ht="47.25">
      <c r="A11" s="60"/>
      <c r="B11" s="60"/>
      <c r="C11" s="60"/>
      <c r="D11" s="60" t="e">
        <f>INDEX('Senators Details'!$A$2:$B$77,MATCH(C11,'Senators Details'!$A$2:$A$77,0),2)</f>
        <v>#N/A</v>
      </c>
      <c r="E11" s="60"/>
      <c r="F11" s="5" t="s">
        <v>548</v>
      </c>
      <c r="G11" s="60"/>
    </row>
    <row r="12" spans="1:7" ht="31.5">
      <c r="A12" s="60"/>
      <c r="B12" s="60"/>
      <c r="C12" s="60"/>
      <c r="D12" s="60" t="e">
        <f>INDEX('Senators Details'!$A$2:$B$77,MATCH(C12,'Senators Details'!$A$2:$A$77,0),2)</f>
        <v>#N/A</v>
      </c>
      <c r="E12" s="60"/>
      <c r="F12" s="5" t="s">
        <v>549</v>
      </c>
      <c r="G12" s="60"/>
    </row>
    <row r="13" spans="1:7" ht="47.25">
      <c r="A13" s="60"/>
      <c r="B13" s="60"/>
      <c r="C13" s="60"/>
      <c r="D13" s="60" t="e">
        <f>INDEX('Senators Details'!$A$2:$B$77,MATCH(C13,'Senators Details'!$A$2:$A$77,0),2)</f>
        <v>#N/A</v>
      </c>
      <c r="E13" s="60"/>
      <c r="F13" s="5" t="s">
        <v>550</v>
      </c>
      <c r="G13" s="60"/>
    </row>
    <row r="14" spans="1:7" ht="32.25" thickBot="1">
      <c r="A14" s="58"/>
      <c r="B14" s="58"/>
      <c r="C14" s="58"/>
      <c r="D14" s="58" t="e">
        <f>INDEX('Senators Details'!$A$2:$B$77,MATCH(C14,'Senators Details'!$A$2:$A$77,0),2)</f>
        <v>#N/A</v>
      </c>
      <c r="E14" s="58"/>
      <c r="F14" s="6" t="s">
        <v>551</v>
      </c>
      <c r="G14" s="58"/>
    </row>
    <row r="15" spans="1:7" ht="63">
      <c r="A15" s="57">
        <v>3</v>
      </c>
      <c r="B15" s="57" t="s">
        <v>924</v>
      </c>
      <c r="C15" s="57" t="s">
        <v>537</v>
      </c>
      <c r="D15" s="57" t="str">
        <f>INDEX('Senators Details'!$A$2:$B$77,MATCH(C15,'Senators Details'!$A$2:$A$77,0),2)</f>
        <v>ALP</v>
      </c>
      <c r="E15" s="57" t="s">
        <v>536</v>
      </c>
      <c r="F15" s="5" t="s">
        <v>552</v>
      </c>
      <c r="G15" s="66">
        <v>39359</v>
      </c>
    </row>
    <row r="16" spans="1:7" ht="15.75">
      <c r="A16" s="60"/>
      <c r="B16" s="60"/>
      <c r="C16" s="60"/>
      <c r="D16" s="60" t="e">
        <f>INDEX('Senators Details'!$A$2:$B$77,MATCH(C16,'Senators Details'!$A$2:$A$77,0),2)</f>
        <v>#N/A</v>
      </c>
      <c r="E16" s="60"/>
      <c r="F16" s="5" t="s">
        <v>553</v>
      </c>
      <c r="G16" s="60"/>
    </row>
    <row r="17" spans="1:7" ht="31.5">
      <c r="A17" s="60"/>
      <c r="B17" s="60"/>
      <c r="C17" s="60"/>
      <c r="D17" s="60" t="e">
        <f>INDEX('Senators Details'!$A$2:$B$77,MATCH(C17,'Senators Details'!$A$2:$A$77,0),2)</f>
        <v>#N/A</v>
      </c>
      <c r="E17" s="60"/>
      <c r="F17" s="5" t="s">
        <v>554</v>
      </c>
      <c r="G17" s="60"/>
    </row>
    <row r="18" spans="1:7" ht="47.25">
      <c r="A18" s="60"/>
      <c r="B18" s="60"/>
      <c r="C18" s="60"/>
      <c r="D18" s="60" t="e">
        <f>INDEX('Senators Details'!$A$2:$B$77,MATCH(C18,'Senators Details'!$A$2:$A$77,0),2)</f>
        <v>#N/A</v>
      </c>
      <c r="E18" s="60"/>
      <c r="F18" s="5" t="s">
        <v>555</v>
      </c>
      <c r="G18" s="60"/>
    </row>
    <row r="19" spans="1:7" ht="16.5" thickBot="1">
      <c r="A19" s="60"/>
      <c r="B19" s="60"/>
      <c r="C19" s="60"/>
      <c r="D19" s="60" t="e">
        <f>INDEX('Senators Details'!$A$2:$B$77,MATCH(C19,'Senators Details'!$A$2:$A$77,0),2)</f>
        <v>#N/A</v>
      </c>
      <c r="E19" s="60"/>
      <c r="F19" s="5" t="s">
        <v>556</v>
      </c>
      <c r="G19" s="58"/>
    </row>
    <row r="20" spans="1:7" ht="16.5" thickBot="1">
      <c r="A20" s="58"/>
      <c r="B20" s="58"/>
      <c r="C20" s="58"/>
      <c r="D20" s="58" t="e">
        <f>INDEX('Senators Details'!$A$2:$B$77,MATCH(C20,'Senators Details'!$A$2:$A$77,0),2)</f>
        <v>#N/A</v>
      </c>
      <c r="E20" s="58"/>
      <c r="F20" s="6" t="s">
        <v>557</v>
      </c>
      <c r="G20" s="54"/>
    </row>
    <row r="21" spans="1:7" ht="78.75">
      <c r="A21" s="57">
        <v>4</v>
      </c>
      <c r="B21" s="57" t="s">
        <v>924</v>
      </c>
      <c r="C21" s="57" t="s">
        <v>537</v>
      </c>
      <c r="D21" s="57" t="str">
        <f>INDEX('Senators Details'!$A$2:$B$77,MATCH(C21,'Senators Details'!$A$2:$A$77,0),2)</f>
        <v>ALP</v>
      </c>
      <c r="E21" s="57" t="s">
        <v>558</v>
      </c>
      <c r="F21" s="5" t="s">
        <v>559</v>
      </c>
      <c r="G21" s="66">
        <v>39297</v>
      </c>
    </row>
    <row r="22" spans="1:7" ht="78.75">
      <c r="A22" s="60"/>
      <c r="B22" s="60"/>
      <c r="C22" s="60"/>
      <c r="D22" s="60" t="e">
        <f>INDEX('Senators Details'!$A$2:$B$77,MATCH(C22,'Senators Details'!$A$2:$A$77,0),2)</f>
        <v>#N/A</v>
      </c>
      <c r="E22" s="60"/>
      <c r="F22" s="5" t="s">
        <v>560</v>
      </c>
      <c r="G22" s="60"/>
    </row>
    <row r="23" spans="1:7" ht="79.5" thickBot="1">
      <c r="A23" s="58"/>
      <c r="B23" s="58"/>
      <c r="C23" s="58"/>
      <c r="D23" s="58" t="e">
        <f>INDEX('Senators Details'!$A$2:$B$77,MATCH(C23,'Senators Details'!$A$2:$A$77,0),2)</f>
        <v>#N/A</v>
      </c>
      <c r="E23" s="58"/>
      <c r="F23" s="6" t="s">
        <v>561</v>
      </c>
      <c r="G23" s="58"/>
    </row>
    <row r="24" spans="1:7" ht="31.5">
      <c r="A24" s="57">
        <v>5</v>
      </c>
      <c r="B24" s="57" t="s">
        <v>924</v>
      </c>
      <c r="C24" s="57" t="s">
        <v>537</v>
      </c>
      <c r="D24" s="57" t="str">
        <f>INDEX('Senators Details'!$A$2:$B$77,MATCH(C24,'Senators Details'!$A$2:$A$77,0),2)</f>
        <v>ALP</v>
      </c>
      <c r="E24" s="57" t="s">
        <v>558</v>
      </c>
      <c r="F24" s="5" t="s">
        <v>562</v>
      </c>
      <c r="G24" s="66">
        <v>39252</v>
      </c>
    </row>
    <row r="25" spans="1:7" ht="31.5">
      <c r="A25" s="60"/>
      <c r="B25" s="60"/>
      <c r="C25" s="60"/>
      <c r="D25" s="60" t="e">
        <f>INDEX('Senators Details'!$A$2:$B$77,MATCH(C25,'Senators Details'!$A$2:$A$77,0),2)</f>
        <v>#N/A</v>
      </c>
      <c r="E25" s="60"/>
      <c r="F25" s="5" t="s">
        <v>563</v>
      </c>
      <c r="G25" s="60"/>
    </row>
    <row r="26" spans="1:7" ht="15.75">
      <c r="A26" s="60"/>
      <c r="B26" s="60"/>
      <c r="C26" s="60"/>
      <c r="D26" s="60" t="e">
        <f>INDEX('Senators Details'!$A$2:$B$77,MATCH(C26,'Senators Details'!$A$2:$A$77,0),2)</f>
        <v>#N/A</v>
      </c>
      <c r="E26" s="60"/>
      <c r="F26" s="5" t="s">
        <v>564</v>
      </c>
      <c r="G26" s="60"/>
    </row>
    <row r="27" spans="1:7" ht="15.75">
      <c r="A27" s="60"/>
      <c r="B27" s="60"/>
      <c r="C27" s="60"/>
      <c r="D27" s="60" t="e">
        <f>INDEX('Senators Details'!$A$2:$B$77,MATCH(C27,'Senators Details'!$A$2:$A$77,0),2)</f>
        <v>#N/A</v>
      </c>
      <c r="E27" s="60"/>
      <c r="F27" s="5" t="s">
        <v>565</v>
      </c>
      <c r="G27" s="60"/>
    </row>
    <row r="28" spans="1:7" ht="15.75">
      <c r="A28" s="60"/>
      <c r="B28" s="60"/>
      <c r="C28" s="60"/>
      <c r="D28" s="60" t="e">
        <f>INDEX('Senators Details'!$A$2:$B$77,MATCH(C28,'Senators Details'!$A$2:$A$77,0),2)</f>
        <v>#N/A</v>
      </c>
      <c r="E28" s="60"/>
      <c r="F28" s="5" t="s">
        <v>566</v>
      </c>
      <c r="G28" s="60"/>
    </row>
    <row r="29" spans="1:7" ht="32.25" thickBot="1">
      <c r="A29" s="58"/>
      <c r="B29" s="58"/>
      <c r="C29" s="58"/>
      <c r="D29" s="58" t="e">
        <f>INDEX('Senators Details'!$A$2:$B$77,MATCH(C29,'Senators Details'!$A$2:$A$77,0),2)</f>
        <v>#N/A</v>
      </c>
      <c r="E29" s="58"/>
      <c r="F29" s="6" t="s">
        <v>567</v>
      </c>
      <c r="G29" s="58"/>
    </row>
    <row r="30" spans="1:7" ht="409.5" customHeight="1">
      <c r="A30" s="57">
        <v>6</v>
      </c>
      <c r="B30" s="57" t="s">
        <v>924</v>
      </c>
      <c r="C30" s="57" t="s">
        <v>537</v>
      </c>
      <c r="D30" s="57" t="str">
        <f>INDEX('Senators Details'!$A$2:$B$77,MATCH(C30,'Senators Details'!$A$2:$A$77,0),2)</f>
        <v>ALP</v>
      </c>
      <c r="E30" s="57" t="s">
        <v>558</v>
      </c>
      <c r="F30" s="61" t="s">
        <v>568</v>
      </c>
      <c r="G30" s="66">
        <v>39297</v>
      </c>
    </row>
    <row r="31" spans="1:7" ht="13.5" customHeight="1" thickBot="1">
      <c r="A31" s="58"/>
      <c r="B31" s="58"/>
      <c r="C31" s="58"/>
      <c r="D31" s="58" t="e">
        <f>INDEX('Senators Details'!$A$2:$B$77,MATCH(C31,'Senators Details'!$A$2:$A$77,0),2)</f>
        <v>#N/A</v>
      </c>
      <c r="E31" s="58"/>
      <c r="F31" s="62"/>
      <c r="G31" s="58"/>
    </row>
    <row r="32" spans="1:7" ht="47.25">
      <c r="A32" s="57">
        <v>7</v>
      </c>
      <c r="B32" s="57" t="s">
        <v>924</v>
      </c>
      <c r="C32" s="57" t="s">
        <v>537</v>
      </c>
      <c r="D32" s="57" t="str">
        <f>INDEX('Senators Details'!$A$2:$B$77,MATCH(C32,'Senators Details'!$A$2:$A$77,0),2)</f>
        <v>ALP</v>
      </c>
      <c r="E32" s="57" t="s">
        <v>558</v>
      </c>
      <c r="F32" s="5" t="s">
        <v>569</v>
      </c>
      <c r="G32" s="67">
        <v>39359</v>
      </c>
    </row>
    <row r="33" spans="1:7" ht="31.5">
      <c r="A33" s="60"/>
      <c r="B33" s="60"/>
      <c r="C33" s="60"/>
      <c r="D33" s="60" t="e">
        <f>INDEX('Senators Details'!$A$2:$B$77,MATCH(C33,'Senators Details'!$A$2:$A$77,0),2)</f>
        <v>#N/A</v>
      </c>
      <c r="E33" s="60"/>
      <c r="F33" s="5" t="s">
        <v>570</v>
      </c>
      <c r="G33" s="68"/>
    </row>
    <row r="34" spans="1:7" ht="15.75">
      <c r="A34" s="60"/>
      <c r="B34" s="60"/>
      <c r="C34" s="60"/>
      <c r="D34" s="60" t="e">
        <f>INDEX('Senators Details'!$A$2:$B$77,MATCH(C34,'Senators Details'!$A$2:$A$77,0),2)</f>
        <v>#N/A</v>
      </c>
      <c r="E34" s="60"/>
      <c r="F34" s="5" t="s">
        <v>571</v>
      </c>
      <c r="G34" s="68"/>
    </row>
    <row r="35" spans="1:7" ht="15.75">
      <c r="A35" s="60"/>
      <c r="B35" s="60"/>
      <c r="C35" s="60"/>
      <c r="D35" s="60" t="e">
        <f>INDEX('Senators Details'!$A$2:$B$77,MATCH(C35,'Senators Details'!$A$2:$A$77,0),2)</f>
        <v>#N/A</v>
      </c>
      <c r="E35" s="60"/>
      <c r="F35" s="5" t="s">
        <v>572</v>
      </c>
      <c r="G35" s="68"/>
    </row>
    <row r="36" spans="1:7" ht="15.75">
      <c r="A36" s="60"/>
      <c r="B36" s="60"/>
      <c r="C36" s="60"/>
      <c r="D36" s="60" t="e">
        <f>INDEX('Senators Details'!$A$2:$B$77,MATCH(C36,'Senators Details'!$A$2:$A$77,0),2)</f>
        <v>#N/A</v>
      </c>
      <c r="E36" s="60"/>
      <c r="F36" s="5" t="s">
        <v>573</v>
      </c>
      <c r="G36" s="68"/>
    </row>
    <row r="37" spans="1:7" ht="31.5">
      <c r="A37" s="60"/>
      <c r="B37" s="60"/>
      <c r="C37" s="60"/>
      <c r="D37" s="60" t="e">
        <f>INDEX('Senators Details'!$A$2:$B$77,MATCH(C37,'Senators Details'!$A$2:$A$77,0),2)</f>
        <v>#N/A</v>
      </c>
      <c r="E37" s="60"/>
      <c r="F37" s="5" t="s">
        <v>574</v>
      </c>
      <c r="G37" s="68"/>
    </row>
    <row r="38" spans="1:7" ht="31.5">
      <c r="A38" s="60"/>
      <c r="B38" s="60"/>
      <c r="C38" s="60"/>
      <c r="D38" s="60" t="e">
        <f>INDEX('Senators Details'!$A$2:$B$77,MATCH(C38,'Senators Details'!$A$2:$A$77,0),2)</f>
        <v>#N/A</v>
      </c>
      <c r="E38" s="60"/>
      <c r="F38" s="5" t="s">
        <v>575</v>
      </c>
      <c r="G38" s="68"/>
    </row>
    <row r="39" spans="1:7" ht="15.75">
      <c r="A39" s="60"/>
      <c r="B39" s="60"/>
      <c r="C39" s="60"/>
      <c r="D39" s="60" t="e">
        <f>INDEX('Senators Details'!$A$2:$B$77,MATCH(C39,'Senators Details'!$A$2:$A$77,0),2)</f>
        <v>#N/A</v>
      </c>
      <c r="E39" s="60"/>
      <c r="F39" s="5"/>
      <c r="G39" s="68"/>
    </row>
    <row r="40" spans="1:7" ht="15.75">
      <c r="A40" s="60"/>
      <c r="B40" s="60"/>
      <c r="C40" s="60"/>
      <c r="D40" s="60" t="e">
        <f>INDEX('Senators Details'!$A$2:$B$77,MATCH(C40,'Senators Details'!$A$2:$A$77,0),2)</f>
        <v>#N/A</v>
      </c>
      <c r="E40" s="60"/>
      <c r="F40" s="5" t="s">
        <v>576</v>
      </c>
      <c r="G40" s="68"/>
    </row>
    <row r="41" spans="1:7" ht="15.75">
      <c r="A41" s="60"/>
      <c r="B41" s="60"/>
      <c r="C41" s="60"/>
      <c r="D41" s="60" t="e">
        <f>INDEX('Senators Details'!$A$2:$B$77,MATCH(C41,'Senators Details'!$A$2:$A$77,0),2)</f>
        <v>#N/A</v>
      </c>
      <c r="E41" s="60"/>
      <c r="F41" s="5" t="s">
        <v>577</v>
      </c>
      <c r="G41" s="68"/>
    </row>
    <row r="42" spans="1:7" ht="15.75">
      <c r="A42" s="60"/>
      <c r="B42" s="60"/>
      <c r="C42" s="60"/>
      <c r="D42" s="60" t="e">
        <f>INDEX('Senators Details'!$A$2:$B$77,MATCH(C42,'Senators Details'!$A$2:$A$77,0),2)</f>
        <v>#N/A</v>
      </c>
      <c r="E42" s="60"/>
      <c r="F42" s="5" t="s">
        <v>578</v>
      </c>
      <c r="G42" s="68"/>
    </row>
    <row r="43" spans="1:7" ht="15.75">
      <c r="A43" s="60"/>
      <c r="B43" s="60"/>
      <c r="C43" s="60"/>
      <c r="D43" s="60" t="e">
        <f>INDEX('Senators Details'!$A$2:$B$77,MATCH(C43,'Senators Details'!$A$2:$A$77,0),2)</f>
        <v>#N/A</v>
      </c>
      <c r="E43" s="60"/>
      <c r="F43" s="5" t="s">
        <v>579</v>
      </c>
      <c r="G43" s="68"/>
    </row>
    <row r="44" spans="1:7" ht="15.75">
      <c r="A44" s="60"/>
      <c r="B44" s="60"/>
      <c r="C44" s="60"/>
      <c r="D44" s="60" t="e">
        <f>INDEX('Senators Details'!$A$2:$B$77,MATCH(C44,'Senators Details'!$A$2:$A$77,0),2)</f>
        <v>#N/A</v>
      </c>
      <c r="E44" s="60"/>
      <c r="F44" s="5" t="s">
        <v>580</v>
      </c>
      <c r="G44" s="68"/>
    </row>
    <row r="45" spans="1:7" ht="15.75">
      <c r="A45" s="60"/>
      <c r="B45" s="60"/>
      <c r="C45" s="60"/>
      <c r="D45" s="60" t="e">
        <f>INDEX('Senators Details'!$A$2:$B$77,MATCH(C45,'Senators Details'!$A$2:$A$77,0),2)</f>
        <v>#N/A</v>
      </c>
      <c r="E45" s="60"/>
      <c r="F45" s="5" t="s">
        <v>581</v>
      </c>
      <c r="G45" s="68"/>
    </row>
    <row r="46" spans="1:7" ht="31.5">
      <c r="A46" s="60"/>
      <c r="B46" s="60"/>
      <c r="C46" s="60"/>
      <c r="D46" s="60" t="e">
        <f>INDEX('Senators Details'!$A$2:$B$77,MATCH(C46,'Senators Details'!$A$2:$A$77,0),2)</f>
        <v>#N/A</v>
      </c>
      <c r="E46" s="60"/>
      <c r="F46" s="5" t="s">
        <v>582</v>
      </c>
      <c r="G46" s="68"/>
    </row>
    <row r="47" spans="1:7" ht="16.5" thickBot="1">
      <c r="A47" s="58"/>
      <c r="B47" s="58"/>
      <c r="C47" s="58"/>
      <c r="D47" s="58" t="e">
        <f>INDEX('Senators Details'!$A$2:$B$77,MATCH(C47,'Senators Details'!$A$2:$A$77,0),2)</f>
        <v>#N/A</v>
      </c>
      <c r="E47" s="58"/>
      <c r="F47" s="6" t="s">
        <v>583</v>
      </c>
      <c r="G47" s="69"/>
    </row>
    <row r="48" spans="1:7" ht="32.25" thickBot="1">
      <c r="A48" s="7">
        <v>8</v>
      </c>
      <c r="B48" s="1" t="s">
        <v>586</v>
      </c>
      <c r="C48" s="1" t="s">
        <v>537</v>
      </c>
      <c r="D48" s="1" t="str">
        <f>INDEX('Senators Details'!$A$2:$B$77,MATCH(C48,'Senators Details'!$A$2:$A$77,0),2)</f>
        <v>ALP</v>
      </c>
      <c r="E48" s="1" t="s">
        <v>584</v>
      </c>
      <c r="F48" s="6" t="s">
        <v>585</v>
      </c>
      <c r="G48" s="44">
        <v>39282</v>
      </c>
    </row>
    <row r="49" spans="1:7" ht="48" thickBot="1">
      <c r="A49" s="7">
        <v>9</v>
      </c>
      <c r="B49" s="1" t="s">
        <v>586</v>
      </c>
      <c r="C49" s="1" t="s">
        <v>537</v>
      </c>
      <c r="D49" s="1" t="str">
        <f>INDEX('Senators Details'!$A$2:$B$77,MATCH(C49,'Senators Details'!$A$2:$A$77,0),2)</f>
        <v>ALP</v>
      </c>
      <c r="E49" s="1" t="s">
        <v>584</v>
      </c>
      <c r="F49" s="6" t="s">
        <v>587</v>
      </c>
      <c r="G49" s="44">
        <v>39310</v>
      </c>
    </row>
    <row r="50" spans="1:7" ht="47.25">
      <c r="A50" s="57">
        <v>10</v>
      </c>
      <c r="B50" s="57" t="s">
        <v>591</v>
      </c>
      <c r="C50" s="57" t="s">
        <v>588</v>
      </c>
      <c r="D50" s="57" t="str">
        <f>INDEX('Senators Details'!$A$2:$B$77,MATCH(C50,'Senators Details'!$A$2:$A$77,0),2)</f>
        <v>ALP</v>
      </c>
      <c r="E50" s="57" t="s">
        <v>584</v>
      </c>
      <c r="F50" s="5" t="s">
        <v>589</v>
      </c>
      <c r="G50" s="66">
        <v>39282</v>
      </c>
    </row>
    <row r="51" spans="1:7" ht="32.25" thickBot="1">
      <c r="A51" s="58"/>
      <c r="B51" s="58"/>
      <c r="C51" s="58"/>
      <c r="D51" s="58" t="e">
        <f>INDEX('Senators Details'!$A$2:$B$77,MATCH(C51,'Senators Details'!$A$2:$A$77,0),2)</f>
        <v>#N/A</v>
      </c>
      <c r="E51" s="58"/>
      <c r="F51" s="6" t="s">
        <v>590</v>
      </c>
      <c r="G51" s="58"/>
    </row>
    <row r="52" spans="1:7" ht="63.75" thickBot="1">
      <c r="A52" s="7">
        <v>11</v>
      </c>
      <c r="B52" s="1" t="s">
        <v>593</v>
      </c>
      <c r="C52" s="1" t="s">
        <v>537</v>
      </c>
      <c r="D52" s="1" t="str">
        <f>INDEX('Senators Details'!$A$2:$B$77,MATCH(C52,'Senators Details'!$A$2:$A$77,0),2)</f>
        <v>ALP</v>
      </c>
      <c r="E52" s="1" t="s">
        <v>584</v>
      </c>
      <c r="F52" s="6" t="s">
        <v>592</v>
      </c>
      <c r="G52" s="44">
        <v>39267</v>
      </c>
    </row>
    <row r="53" spans="1:7" ht="173.25" customHeight="1">
      <c r="A53" s="57">
        <v>12</v>
      </c>
      <c r="B53" s="57"/>
      <c r="C53" s="57" t="s">
        <v>594</v>
      </c>
      <c r="D53" s="57" t="str">
        <f>INDEX('Senators Details'!$A$2:$B$77,MATCH(C53,'Senators Details'!$A$2:$A$77,0),2)</f>
        <v>ALP</v>
      </c>
      <c r="E53" s="57" t="s">
        <v>584</v>
      </c>
      <c r="F53" s="3" t="s">
        <v>595</v>
      </c>
      <c r="G53" s="66">
        <v>39279</v>
      </c>
    </row>
    <row r="54" spans="1:7" ht="157.5" customHeight="1">
      <c r="A54" s="60"/>
      <c r="B54" s="60"/>
      <c r="C54" s="60"/>
      <c r="D54" s="60" t="e">
        <f>INDEX('Senators Details'!$A$2:$B$77,MATCH(C54,'Senators Details'!$A$2:$A$77,0),2)</f>
        <v>#N/A</v>
      </c>
      <c r="E54" s="60"/>
      <c r="F54" s="3" t="s">
        <v>596</v>
      </c>
      <c r="G54" s="60"/>
    </row>
    <row r="55" spans="1:7" ht="47.25">
      <c r="A55" s="60"/>
      <c r="B55" s="60"/>
      <c r="C55" s="60"/>
      <c r="D55" s="60" t="e">
        <f>INDEX('Senators Details'!$A$2:$B$77,MATCH(C55,'Senators Details'!$A$2:$A$77,0),2)</f>
        <v>#N/A</v>
      </c>
      <c r="E55" s="60"/>
      <c r="F55" s="3" t="s">
        <v>597</v>
      </c>
      <c r="G55" s="60"/>
    </row>
    <row r="56" spans="1:7" ht="31.5">
      <c r="A56" s="60"/>
      <c r="B56" s="60"/>
      <c r="C56" s="60"/>
      <c r="D56" s="60" t="e">
        <f>INDEX('Senators Details'!$A$2:$B$77,MATCH(C56,'Senators Details'!$A$2:$A$77,0),2)</f>
        <v>#N/A</v>
      </c>
      <c r="E56" s="60"/>
      <c r="F56" s="3" t="s">
        <v>598</v>
      </c>
      <c r="G56" s="60"/>
    </row>
    <row r="57" spans="1:7" ht="31.5">
      <c r="A57" s="60"/>
      <c r="B57" s="60"/>
      <c r="C57" s="60"/>
      <c r="D57" s="60" t="e">
        <f>INDEX('Senators Details'!$A$2:$B$77,MATCH(C57,'Senators Details'!$A$2:$A$77,0),2)</f>
        <v>#N/A</v>
      </c>
      <c r="E57" s="60"/>
      <c r="F57" s="3" t="s">
        <v>599</v>
      </c>
      <c r="G57" s="60"/>
    </row>
    <row r="58" spans="1:7" ht="110.25" customHeight="1">
      <c r="A58" s="60"/>
      <c r="B58" s="60"/>
      <c r="C58" s="60"/>
      <c r="D58" s="60" t="e">
        <f>INDEX('Senators Details'!$A$2:$B$77,MATCH(C58,'Senators Details'!$A$2:$A$77,0),2)</f>
        <v>#N/A</v>
      </c>
      <c r="E58" s="60"/>
      <c r="F58" s="3" t="s">
        <v>600</v>
      </c>
      <c r="G58" s="60"/>
    </row>
    <row r="59" spans="1:7" ht="31.5">
      <c r="A59" s="60"/>
      <c r="B59" s="60"/>
      <c r="C59" s="60"/>
      <c r="D59" s="60" t="e">
        <f>INDEX('Senators Details'!$A$2:$B$77,MATCH(C59,'Senators Details'!$A$2:$A$77,0),2)</f>
        <v>#N/A</v>
      </c>
      <c r="E59" s="60"/>
      <c r="F59" s="3" t="s">
        <v>601</v>
      </c>
      <c r="G59" s="60"/>
    </row>
    <row r="60" spans="1:7" ht="32.25" thickBot="1">
      <c r="A60" s="58"/>
      <c r="B60" s="58"/>
      <c r="C60" s="58"/>
      <c r="D60" s="58" t="e">
        <f>INDEX('Senators Details'!$A$2:$B$77,MATCH(C60,'Senators Details'!$A$2:$A$77,0),2)</f>
        <v>#N/A</v>
      </c>
      <c r="E60" s="58"/>
      <c r="F60" s="6" t="s">
        <v>602</v>
      </c>
      <c r="G60" s="58"/>
    </row>
    <row r="61" spans="1:7" ht="126.75" thickBot="1">
      <c r="A61" s="7">
        <v>13</v>
      </c>
      <c r="B61" s="1" t="s">
        <v>924</v>
      </c>
      <c r="C61" s="1" t="s">
        <v>996</v>
      </c>
      <c r="D61" s="1" t="str">
        <f>INDEX('Senators Details'!$A$2:$B$77,MATCH(C61,'Senators Details'!$A$2:$A$77,0),2)</f>
        <v>AD</v>
      </c>
      <c r="E61" s="1" t="s">
        <v>584</v>
      </c>
      <c r="F61" s="6" t="s">
        <v>45</v>
      </c>
      <c r="G61" s="55">
        <v>39493</v>
      </c>
    </row>
    <row r="62" spans="1:7" ht="111" thickBot="1">
      <c r="A62" s="7">
        <v>14</v>
      </c>
      <c r="B62" s="1"/>
      <c r="C62" s="1" t="s">
        <v>996</v>
      </c>
      <c r="D62" s="1" t="str">
        <f>INDEX('Senators Details'!$A$2:$B$77,MATCH(C62,'Senators Details'!$A$2:$A$77,0),2)</f>
        <v>AD</v>
      </c>
      <c r="E62" s="1" t="s">
        <v>584</v>
      </c>
      <c r="F62" s="6" t="s">
        <v>46</v>
      </c>
      <c r="G62" s="55">
        <v>39493</v>
      </c>
    </row>
    <row r="63" spans="1:7" ht="409.5" customHeight="1">
      <c r="A63" s="57">
        <v>15</v>
      </c>
      <c r="B63" s="57"/>
      <c r="C63" s="57" t="s">
        <v>996</v>
      </c>
      <c r="D63" s="57" t="str">
        <f>INDEX('Senators Details'!$A$2:$B$77,MATCH(C63,'Senators Details'!$A$2:$A$77,0),2)</f>
        <v>AD</v>
      </c>
      <c r="E63" s="57" t="s">
        <v>584</v>
      </c>
      <c r="F63" s="61" t="s">
        <v>47</v>
      </c>
      <c r="G63" s="70">
        <v>39583</v>
      </c>
    </row>
    <row r="64" spans="1:7" ht="13.5" customHeight="1" thickBot="1">
      <c r="A64" s="58"/>
      <c r="B64" s="58"/>
      <c r="C64" s="58"/>
      <c r="D64" s="58" t="e">
        <f>INDEX('Senators Details'!$A$2:$B$77,MATCH(C64,'Senators Details'!$A$2:$A$77,0),2)</f>
        <v>#N/A</v>
      </c>
      <c r="E64" s="58"/>
      <c r="F64" s="62"/>
      <c r="G64" s="58"/>
    </row>
    <row r="65" spans="1:7" ht="47.25">
      <c r="A65" s="57">
        <v>16</v>
      </c>
      <c r="B65" s="57" t="s">
        <v>924</v>
      </c>
      <c r="C65" s="57" t="s">
        <v>537</v>
      </c>
      <c r="D65" s="57" t="str">
        <f>INDEX('Senators Details'!$A$2:$B$77,MATCH(C65,'Senators Details'!$A$2:$A$77,0),2)</f>
        <v>ALP</v>
      </c>
      <c r="E65" s="57" t="s">
        <v>584</v>
      </c>
      <c r="F65" s="9" t="s">
        <v>48</v>
      </c>
      <c r="G65" s="66">
        <v>39329</v>
      </c>
    </row>
    <row r="66" spans="1:7" ht="15.75">
      <c r="A66" s="60"/>
      <c r="B66" s="60"/>
      <c r="C66" s="60"/>
      <c r="D66" s="60" t="e">
        <f>INDEX('Senators Details'!$A$2:$B$77,MATCH(C66,'Senators Details'!$A$2:$A$77,0),2)</f>
        <v>#N/A</v>
      </c>
      <c r="E66" s="60"/>
      <c r="F66" s="9" t="s">
        <v>49</v>
      </c>
      <c r="G66" s="60"/>
    </row>
    <row r="67" spans="1:7" ht="47.25">
      <c r="A67" s="60"/>
      <c r="B67" s="60"/>
      <c r="C67" s="60"/>
      <c r="D67" s="60" t="e">
        <f>INDEX('Senators Details'!$A$2:$B$77,MATCH(C67,'Senators Details'!$A$2:$A$77,0),2)</f>
        <v>#N/A</v>
      </c>
      <c r="E67" s="60"/>
      <c r="F67" s="9" t="s">
        <v>50</v>
      </c>
      <c r="G67" s="60"/>
    </row>
    <row r="68" spans="1:7" ht="47.25">
      <c r="A68" s="60"/>
      <c r="B68" s="60"/>
      <c r="C68" s="60"/>
      <c r="D68" s="60" t="e">
        <f>INDEX('Senators Details'!$A$2:$B$77,MATCH(C68,'Senators Details'!$A$2:$A$77,0),2)</f>
        <v>#N/A</v>
      </c>
      <c r="E68" s="60"/>
      <c r="F68" s="9" t="s">
        <v>51</v>
      </c>
      <c r="G68" s="60"/>
    </row>
    <row r="69" spans="1:7" ht="15.75">
      <c r="A69" s="60"/>
      <c r="B69" s="60"/>
      <c r="C69" s="60"/>
      <c r="D69" s="60" t="e">
        <f>INDEX('Senators Details'!$A$2:$B$77,MATCH(C69,'Senators Details'!$A$2:$A$77,0),2)</f>
        <v>#N/A</v>
      </c>
      <c r="E69" s="60"/>
      <c r="F69" s="9" t="s">
        <v>52</v>
      </c>
      <c r="G69" s="60"/>
    </row>
    <row r="70" spans="1:7" ht="15.75">
      <c r="A70" s="60"/>
      <c r="B70" s="60"/>
      <c r="C70" s="60"/>
      <c r="D70" s="60" t="e">
        <f>INDEX('Senators Details'!$A$2:$B$77,MATCH(C70,'Senators Details'!$A$2:$A$77,0),2)</f>
        <v>#N/A</v>
      </c>
      <c r="E70" s="60"/>
      <c r="F70" s="9" t="s">
        <v>53</v>
      </c>
      <c r="G70" s="60"/>
    </row>
    <row r="71" spans="1:7" ht="31.5">
      <c r="A71" s="60"/>
      <c r="B71" s="60"/>
      <c r="C71" s="60"/>
      <c r="D71" s="60" t="e">
        <f>INDEX('Senators Details'!$A$2:$B$77,MATCH(C71,'Senators Details'!$A$2:$A$77,0),2)</f>
        <v>#N/A</v>
      </c>
      <c r="E71" s="60"/>
      <c r="F71" s="9" t="s">
        <v>54</v>
      </c>
      <c r="G71" s="60"/>
    </row>
    <row r="72" spans="1:7" ht="47.25">
      <c r="A72" s="60"/>
      <c r="B72" s="60"/>
      <c r="C72" s="60"/>
      <c r="D72" s="60" t="e">
        <f>INDEX('Senators Details'!$A$2:$B$77,MATCH(C72,'Senators Details'!$A$2:$A$77,0),2)</f>
        <v>#N/A</v>
      </c>
      <c r="E72" s="60"/>
      <c r="F72" s="9" t="s">
        <v>55</v>
      </c>
      <c r="G72" s="60"/>
    </row>
    <row r="73" spans="1:7" ht="15.75">
      <c r="A73" s="60"/>
      <c r="B73" s="60"/>
      <c r="C73" s="60"/>
      <c r="D73" s="60" t="e">
        <f>INDEX('Senators Details'!$A$2:$B$77,MATCH(C73,'Senators Details'!$A$2:$A$77,0),2)</f>
        <v>#N/A</v>
      </c>
      <c r="E73" s="60"/>
      <c r="F73" s="9" t="s">
        <v>52</v>
      </c>
      <c r="G73" s="60"/>
    </row>
    <row r="74" spans="1:7" ht="15.75">
      <c r="A74" s="60"/>
      <c r="B74" s="60"/>
      <c r="C74" s="60"/>
      <c r="D74" s="60" t="e">
        <f>INDEX('Senators Details'!$A$2:$B$77,MATCH(C74,'Senators Details'!$A$2:$A$77,0),2)</f>
        <v>#N/A</v>
      </c>
      <c r="E74" s="60"/>
      <c r="F74" s="9" t="s">
        <v>53</v>
      </c>
      <c r="G74" s="60"/>
    </row>
    <row r="75" spans="1:7" ht="31.5">
      <c r="A75" s="60"/>
      <c r="B75" s="60"/>
      <c r="C75" s="60"/>
      <c r="D75" s="60" t="e">
        <f>INDEX('Senators Details'!$A$2:$B$77,MATCH(C75,'Senators Details'!$A$2:$A$77,0),2)</f>
        <v>#N/A</v>
      </c>
      <c r="E75" s="60"/>
      <c r="F75" s="9" t="s">
        <v>56</v>
      </c>
      <c r="G75" s="60"/>
    </row>
    <row r="76" spans="1:7" ht="47.25">
      <c r="A76" s="60"/>
      <c r="B76" s="60"/>
      <c r="C76" s="60"/>
      <c r="D76" s="60" t="e">
        <f>INDEX('Senators Details'!$A$2:$B$77,MATCH(C76,'Senators Details'!$A$2:$A$77,0),2)</f>
        <v>#N/A</v>
      </c>
      <c r="E76" s="60"/>
      <c r="F76" s="9" t="s">
        <v>57</v>
      </c>
      <c r="G76" s="60"/>
    </row>
    <row r="77" spans="1:7" ht="15.75">
      <c r="A77" s="60"/>
      <c r="B77" s="60"/>
      <c r="C77" s="60"/>
      <c r="D77" s="60" t="e">
        <f>INDEX('Senators Details'!$A$2:$B$77,MATCH(C77,'Senators Details'!$A$2:$A$77,0),2)</f>
        <v>#N/A</v>
      </c>
      <c r="E77" s="60"/>
      <c r="F77" s="9" t="s">
        <v>58</v>
      </c>
      <c r="G77" s="60"/>
    </row>
    <row r="78" spans="1:7" ht="15.75">
      <c r="A78" s="60"/>
      <c r="B78" s="60"/>
      <c r="C78" s="60"/>
      <c r="D78" s="60" t="e">
        <f>INDEX('Senators Details'!$A$2:$B$77,MATCH(C78,'Senators Details'!$A$2:$A$77,0),2)</f>
        <v>#N/A</v>
      </c>
      <c r="E78" s="60"/>
      <c r="F78" s="9" t="s">
        <v>650</v>
      </c>
      <c r="G78" s="60"/>
    </row>
    <row r="79" spans="1:7" ht="31.5">
      <c r="A79" s="60"/>
      <c r="B79" s="60"/>
      <c r="C79" s="60"/>
      <c r="D79" s="60" t="e">
        <f>INDEX('Senators Details'!$A$2:$B$77,MATCH(C79,'Senators Details'!$A$2:$A$77,0),2)</f>
        <v>#N/A</v>
      </c>
      <c r="E79" s="60"/>
      <c r="F79" s="9" t="s">
        <v>651</v>
      </c>
      <c r="G79" s="60"/>
    </row>
    <row r="80" spans="1:7" ht="31.5">
      <c r="A80" s="60"/>
      <c r="B80" s="60"/>
      <c r="C80" s="60"/>
      <c r="D80" s="60" t="e">
        <f>INDEX('Senators Details'!$A$2:$B$77,MATCH(C80,'Senators Details'!$A$2:$A$77,0),2)</f>
        <v>#N/A</v>
      </c>
      <c r="E80" s="60"/>
      <c r="F80" s="9" t="s">
        <v>652</v>
      </c>
      <c r="G80" s="60"/>
    </row>
    <row r="81" spans="1:7" ht="31.5">
      <c r="A81" s="60"/>
      <c r="B81" s="60"/>
      <c r="C81" s="60"/>
      <c r="D81" s="60" t="e">
        <f>INDEX('Senators Details'!$A$2:$B$77,MATCH(C81,'Senators Details'!$A$2:$A$77,0),2)</f>
        <v>#N/A</v>
      </c>
      <c r="E81" s="60"/>
      <c r="F81" s="9" t="s">
        <v>653</v>
      </c>
      <c r="G81" s="60"/>
    </row>
    <row r="82" spans="1:7" ht="31.5">
      <c r="A82" s="60"/>
      <c r="B82" s="60"/>
      <c r="C82" s="60"/>
      <c r="D82" s="60" t="e">
        <f>INDEX('Senators Details'!$A$2:$B$77,MATCH(C82,'Senators Details'!$A$2:$A$77,0),2)</f>
        <v>#N/A</v>
      </c>
      <c r="E82" s="60"/>
      <c r="F82" s="9" t="s">
        <v>654</v>
      </c>
      <c r="G82" s="60"/>
    </row>
    <row r="83" spans="1:7" ht="16.5" thickBot="1">
      <c r="A83" s="58"/>
      <c r="B83" s="58"/>
      <c r="C83" s="58"/>
      <c r="D83" s="58" t="e">
        <f>INDEX('Senators Details'!$A$2:$B$77,MATCH(C83,'Senators Details'!$A$2:$A$77,0),2)</f>
        <v>#N/A</v>
      </c>
      <c r="E83" s="58"/>
      <c r="F83" s="6"/>
      <c r="G83" s="58"/>
    </row>
    <row r="84" spans="1:7" ht="31.5">
      <c r="A84" s="57">
        <v>17</v>
      </c>
      <c r="B84" s="57" t="s">
        <v>924</v>
      </c>
      <c r="C84" s="57" t="s">
        <v>537</v>
      </c>
      <c r="D84" s="57" t="str">
        <f>INDEX('Senators Details'!$A$2:$B$77,MATCH(C84,'Senators Details'!$A$2:$A$77,0),2)</f>
        <v>ALP</v>
      </c>
      <c r="E84" s="57" t="s">
        <v>584</v>
      </c>
      <c r="F84" s="5" t="s">
        <v>86</v>
      </c>
      <c r="G84" s="66">
        <v>39262</v>
      </c>
    </row>
    <row r="85" spans="1:7" ht="15.75">
      <c r="A85" s="60"/>
      <c r="B85" s="60"/>
      <c r="C85" s="60"/>
      <c r="D85" s="60" t="e">
        <f>INDEX('Senators Details'!$A$2:$B$77,MATCH(C85,'Senators Details'!$A$2:$A$77,0),2)</f>
        <v>#N/A</v>
      </c>
      <c r="E85" s="60"/>
      <c r="F85" s="5" t="s">
        <v>87</v>
      </c>
      <c r="G85" s="60"/>
    </row>
    <row r="86" spans="1:7" ht="15.75">
      <c r="A86" s="60"/>
      <c r="B86" s="60"/>
      <c r="C86" s="60"/>
      <c r="D86" s="60" t="e">
        <f>INDEX('Senators Details'!$A$2:$B$77,MATCH(C86,'Senators Details'!$A$2:$A$77,0),2)</f>
        <v>#N/A</v>
      </c>
      <c r="E86" s="60"/>
      <c r="F86" s="5" t="s">
        <v>88</v>
      </c>
      <c r="G86" s="60"/>
    </row>
    <row r="87" spans="1:7" ht="31.5">
      <c r="A87" s="60"/>
      <c r="B87" s="60"/>
      <c r="C87" s="60"/>
      <c r="D87" s="60" t="e">
        <f>INDEX('Senators Details'!$A$2:$B$77,MATCH(C87,'Senators Details'!$A$2:$A$77,0),2)</f>
        <v>#N/A</v>
      </c>
      <c r="E87" s="60"/>
      <c r="F87" s="5" t="s">
        <v>89</v>
      </c>
      <c r="G87" s="60"/>
    </row>
    <row r="88" spans="1:7" ht="15.75">
      <c r="A88" s="60"/>
      <c r="B88" s="60"/>
      <c r="C88" s="60"/>
      <c r="D88" s="60" t="e">
        <f>INDEX('Senators Details'!$A$2:$B$77,MATCH(C88,'Senators Details'!$A$2:$A$77,0),2)</f>
        <v>#N/A</v>
      </c>
      <c r="E88" s="60"/>
      <c r="F88" s="5" t="s">
        <v>87</v>
      </c>
      <c r="G88" s="60"/>
    </row>
    <row r="89" spans="1:7" ht="15.75">
      <c r="A89" s="60"/>
      <c r="B89" s="60"/>
      <c r="C89" s="60"/>
      <c r="D89" s="60" t="e">
        <f>INDEX('Senators Details'!$A$2:$B$77,MATCH(C89,'Senators Details'!$A$2:$A$77,0),2)</f>
        <v>#N/A</v>
      </c>
      <c r="E89" s="60"/>
      <c r="F89" s="5" t="s">
        <v>88</v>
      </c>
      <c r="G89" s="60"/>
    </row>
    <row r="90" spans="1:7" ht="31.5">
      <c r="A90" s="60"/>
      <c r="B90" s="60"/>
      <c r="C90" s="60"/>
      <c r="D90" s="60" t="e">
        <f>INDEX('Senators Details'!$A$2:$B$77,MATCH(C90,'Senators Details'!$A$2:$A$77,0),2)</f>
        <v>#N/A</v>
      </c>
      <c r="E90" s="60"/>
      <c r="F90" s="5" t="s">
        <v>90</v>
      </c>
      <c r="G90" s="60"/>
    </row>
    <row r="91" spans="1:7" ht="15.75">
      <c r="A91" s="60"/>
      <c r="B91" s="60"/>
      <c r="C91" s="60"/>
      <c r="D91" s="60" t="e">
        <f>INDEX('Senators Details'!$A$2:$B$77,MATCH(C91,'Senators Details'!$A$2:$A$77,0),2)</f>
        <v>#N/A</v>
      </c>
      <c r="E91" s="60"/>
      <c r="F91" s="5" t="s">
        <v>87</v>
      </c>
      <c r="G91" s="60"/>
    </row>
    <row r="92" spans="1:7" ht="15.75">
      <c r="A92" s="60"/>
      <c r="B92" s="60"/>
      <c r="C92" s="60"/>
      <c r="D92" s="60" t="e">
        <f>INDEX('Senators Details'!$A$2:$B$77,MATCH(C92,'Senators Details'!$A$2:$A$77,0),2)</f>
        <v>#N/A</v>
      </c>
      <c r="E92" s="60"/>
      <c r="F92" s="5" t="s">
        <v>88</v>
      </c>
      <c r="G92" s="60"/>
    </row>
    <row r="93" spans="1:7" ht="94.5" customHeight="1">
      <c r="A93" s="60"/>
      <c r="B93" s="60"/>
      <c r="C93" s="60"/>
      <c r="D93" s="60" t="e">
        <f>INDEX('Senators Details'!$A$2:$B$77,MATCH(C93,'Senators Details'!$A$2:$A$77,0),2)</f>
        <v>#N/A</v>
      </c>
      <c r="E93" s="60"/>
      <c r="F93" s="5" t="s">
        <v>91</v>
      </c>
      <c r="G93" s="60"/>
    </row>
    <row r="94" spans="1:7" ht="141.75" customHeight="1">
      <c r="A94" s="60"/>
      <c r="B94" s="60"/>
      <c r="C94" s="60"/>
      <c r="D94" s="60" t="e">
        <f>INDEX('Senators Details'!$A$2:$B$77,MATCH(C94,'Senators Details'!$A$2:$A$77,0),2)</f>
        <v>#N/A</v>
      </c>
      <c r="E94" s="60"/>
      <c r="F94" s="5" t="s">
        <v>92</v>
      </c>
      <c r="G94" s="60"/>
    </row>
    <row r="95" spans="1:7" ht="15.75">
      <c r="A95" s="60"/>
      <c r="B95" s="60"/>
      <c r="C95" s="60"/>
      <c r="D95" s="60" t="e">
        <f>INDEX('Senators Details'!$A$2:$B$77,MATCH(C95,'Senators Details'!$A$2:$A$77,0),2)</f>
        <v>#N/A</v>
      </c>
      <c r="E95" s="60"/>
      <c r="F95" s="5" t="s">
        <v>93</v>
      </c>
      <c r="G95" s="60"/>
    </row>
    <row r="96" spans="1:7" ht="31.5">
      <c r="A96" s="60"/>
      <c r="B96" s="60"/>
      <c r="C96" s="60"/>
      <c r="D96" s="60" t="e">
        <f>INDEX('Senators Details'!$A$2:$B$77,MATCH(C96,'Senators Details'!$A$2:$A$77,0),2)</f>
        <v>#N/A</v>
      </c>
      <c r="E96" s="60"/>
      <c r="F96" s="5" t="s">
        <v>94</v>
      </c>
      <c r="G96" s="60"/>
    </row>
    <row r="97" spans="1:7" ht="47.25">
      <c r="A97" s="60"/>
      <c r="B97" s="60"/>
      <c r="C97" s="60"/>
      <c r="D97" s="60" t="e">
        <f>INDEX('Senators Details'!$A$2:$B$77,MATCH(C97,'Senators Details'!$A$2:$A$77,0),2)</f>
        <v>#N/A</v>
      </c>
      <c r="E97" s="60"/>
      <c r="F97" s="5" t="s">
        <v>95</v>
      </c>
      <c r="G97" s="60"/>
    </row>
    <row r="98" spans="1:7" ht="48" thickBot="1">
      <c r="A98" s="58"/>
      <c r="B98" s="58"/>
      <c r="C98" s="58"/>
      <c r="D98" s="58" t="e">
        <f>INDEX('Senators Details'!$A$2:$B$77,MATCH(C98,'Senators Details'!$A$2:$A$77,0),2)</f>
        <v>#N/A</v>
      </c>
      <c r="E98" s="58"/>
      <c r="F98" s="6" t="s">
        <v>96</v>
      </c>
      <c r="G98" s="58"/>
    </row>
    <row r="99" spans="1:7" ht="47.25">
      <c r="A99" s="57">
        <v>18</v>
      </c>
      <c r="B99" s="57" t="s">
        <v>924</v>
      </c>
      <c r="C99" s="57" t="s">
        <v>537</v>
      </c>
      <c r="D99" s="57" t="str">
        <f>INDEX('Senators Details'!$A$2:$B$77,MATCH(C99,'Senators Details'!$A$2:$A$77,0),2)</f>
        <v>ALP</v>
      </c>
      <c r="E99" s="57" t="s">
        <v>584</v>
      </c>
      <c r="F99" s="5" t="s">
        <v>97</v>
      </c>
      <c r="G99" s="66">
        <v>39359</v>
      </c>
    </row>
    <row r="100" spans="1:7" ht="31.5">
      <c r="A100" s="60"/>
      <c r="B100" s="60"/>
      <c r="C100" s="60"/>
      <c r="D100" s="60" t="e">
        <f>INDEX('Senators Details'!$A$2:$B$77,MATCH(C100,'Senators Details'!$A$2:$A$77,0),2)</f>
        <v>#N/A</v>
      </c>
      <c r="E100" s="60"/>
      <c r="F100" s="5" t="s">
        <v>98</v>
      </c>
      <c r="G100" s="60"/>
    </row>
    <row r="101" spans="1:7" ht="31.5">
      <c r="A101" s="60"/>
      <c r="B101" s="60"/>
      <c r="C101" s="60"/>
      <c r="D101" s="60" t="e">
        <f>INDEX('Senators Details'!$A$2:$B$77,MATCH(C101,'Senators Details'!$A$2:$A$77,0),2)</f>
        <v>#N/A</v>
      </c>
      <c r="E101" s="60"/>
      <c r="F101" s="5" t="s">
        <v>99</v>
      </c>
      <c r="G101" s="60"/>
    </row>
    <row r="102" spans="1:7" ht="31.5">
      <c r="A102" s="60"/>
      <c r="B102" s="60"/>
      <c r="C102" s="60"/>
      <c r="D102" s="60" t="e">
        <f>INDEX('Senators Details'!$A$2:$B$77,MATCH(C102,'Senators Details'!$A$2:$A$77,0),2)</f>
        <v>#N/A</v>
      </c>
      <c r="E102" s="60"/>
      <c r="F102" s="5" t="s">
        <v>100</v>
      </c>
      <c r="G102" s="60"/>
    </row>
    <row r="103" spans="1:7" ht="31.5">
      <c r="A103" s="60"/>
      <c r="B103" s="60"/>
      <c r="C103" s="60"/>
      <c r="D103" s="60" t="e">
        <f>INDEX('Senators Details'!$A$2:$B$77,MATCH(C103,'Senators Details'!$A$2:$A$77,0),2)</f>
        <v>#N/A</v>
      </c>
      <c r="E103" s="60"/>
      <c r="F103" s="5" t="s">
        <v>101</v>
      </c>
      <c r="G103" s="60"/>
    </row>
    <row r="104" spans="1:7" ht="63">
      <c r="A104" s="60"/>
      <c r="B104" s="60"/>
      <c r="C104" s="60"/>
      <c r="D104" s="60" t="e">
        <f>INDEX('Senators Details'!$A$2:$B$77,MATCH(C104,'Senators Details'!$A$2:$A$77,0),2)</f>
        <v>#N/A</v>
      </c>
      <c r="E104" s="60"/>
      <c r="F104" s="5" t="s">
        <v>102</v>
      </c>
      <c r="G104" s="60"/>
    </row>
    <row r="105" spans="1:7" ht="15.75">
      <c r="A105" s="60"/>
      <c r="B105" s="60"/>
      <c r="C105" s="60"/>
      <c r="D105" s="60" t="e">
        <f>INDEX('Senators Details'!$A$2:$B$77,MATCH(C105,'Senators Details'!$A$2:$A$77,0),2)</f>
        <v>#N/A</v>
      </c>
      <c r="E105" s="60"/>
      <c r="F105" s="5" t="s">
        <v>103</v>
      </c>
      <c r="G105" s="60"/>
    </row>
    <row r="106" spans="1:7" ht="16.5" thickBot="1">
      <c r="A106" s="58"/>
      <c r="B106" s="58"/>
      <c r="C106" s="58"/>
      <c r="D106" s="58" t="e">
        <f>INDEX('Senators Details'!$A$2:$B$77,MATCH(C106,'Senators Details'!$A$2:$A$77,0),2)</f>
        <v>#N/A</v>
      </c>
      <c r="E106" s="58"/>
      <c r="F106" s="6" t="s">
        <v>104</v>
      </c>
      <c r="G106" s="58"/>
    </row>
    <row r="107" spans="1:7" ht="31.5">
      <c r="A107" s="57">
        <v>19</v>
      </c>
      <c r="B107" s="57" t="s">
        <v>924</v>
      </c>
      <c r="C107" s="57" t="s">
        <v>537</v>
      </c>
      <c r="D107" s="57" t="str">
        <f>INDEX('Senators Details'!$A$2:$B$77,MATCH(C107,'Senators Details'!$A$2:$A$77,0),2)</f>
        <v>ALP</v>
      </c>
      <c r="E107" s="57" t="s">
        <v>584</v>
      </c>
      <c r="F107" s="5" t="s">
        <v>105</v>
      </c>
      <c r="G107" s="66">
        <v>39282</v>
      </c>
    </row>
    <row r="108" spans="1:7" ht="31.5">
      <c r="A108" s="60"/>
      <c r="B108" s="60"/>
      <c r="C108" s="60"/>
      <c r="D108" s="60" t="e">
        <f>INDEX('Senators Details'!$A$2:$B$77,MATCH(C108,'Senators Details'!$A$2:$A$77,0),2)</f>
        <v>#N/A</v>
      </c>
      <c r="E108" s="60"/>
      <c r="F108" s="5" t="s">
        <v>106</v>
      </c>
      <c r="G108" s="60"/>
    </row>
    <row r="109" spans="1:7" ht="142.5" customHeight="1" thickBot="1">
      <c r="A109" s="58"/>
      <c r="B109" s="58"/>
      <c r="C109" s="58"/>
      <c r="D109" s="58" t="e">
        <f>INDEX('Senators Details'!$A$2:$B$77,MATCH(C109,'Senators Details'!$A$2:$A$77,0),2)</f>
        <v>#N/A</v>
      </c>
      <c r="E109" s="58"/>
      <c r="F109" s="6" t="s">
        <v>107</v>
      </c>
      <c r="G109" s="58"/>
    </row>
    <row r="110" spans="1:7" ht="31.5">
      <c r="A110" s="57">
        <v>20</v>
      </c>
      <c r="B110" s="57" t="s">
        <v>924</v>
      </c>
      <c r="C110" s="57" t="s">
        <v>537</v>
      </c>
      <c r="D110" s="57" t="str">
        <f>INDEX('Senators Details'!$A$2:$B$77,MATCH(C110,'Senators Details'!$A$2:$A$77,0),2)</f>
        <v>ALP</v>
      </c>
      <c r="E110" s="57" t="s">
        <v>584</v>
      </c>
      <c r="F110" s="5" t="s">
        <v>108</v>
      </c>
      <c r="G110" s="66">
        <v>39279</v>
      </c>
    </row>
    <row r="111" spans="1:7" ht="47.25">
      <c r="A111" s="60"/>
      <c r="B111" s="60"/>
      <c r="C111" s="60"/>
      <c r="D111" s="60" t="e">
        <f>INDEX('Senators Details'!$A$2:$B$77,MATCH(C111,'Senators Details'!$A$2:$A$77,0),2)</f>
        <v>#N/A</v>
      </c>
      <c r="E111" s="60"/>
      <c r="F111" s="5" t="s">
        <v>109</v>
      </c>
      <c r="G111" s="60"/>
    </row>
    <row r="112" spans="1:7" ht="31.5">
      <c r="A112" s="60"/>
      <c r="B112" s="60"/>
      <c r="C112" s="60"/>
      <c r="D112" s="60" t="e">
        <f>INDEX('Senators Details'!$A$2:$B$77,MATCH(C112,'Senators Details'!$A$2:$A$77,0),2)</f>
        <v>#N/A</v>
      </c>
      <c r="E112" s="60"/>
      <c r="F112" s="5" t="s">
        <v>110</v>
      </c>
      <c r="G112" s="60"/>
    </row>
    <row r="113" spans="1:7" ht="47.25">
      <c r="A113" s="60"/>
      <c r="B113" s="60"/>
      <c r="C113" s="60"/>
      <c r="D113" s="60" t="e">
        <f>INDEX('Senators Details'!$A$2:$B$77,MATCH(C113,'Senators Details'!$A$2:$A$77,0),2)</f>
        <v>#N/A</v>
      </c>
      <c r="E113" s="60"/>
      <c r="F113" s="5" t="s">
        <v>111</v>
      </c>
      <c r="G113" s="60"/>
    </row>
    <row r="114" spans="1:7" ht="32.25" thickBot="1">
      <c r="A114" s="58"/>
      <c r="B114" s="58"/>
      <c r="C114" s="58"/>
      <c r="D114" s="58" t="e">
        <f>INDEX('Senators Details'!$A$2:$B$77,MATCH(C114,'Senators Details'!$A$2:$A$77,0),2)</f>
        <v>#N/A</v>
      </c>
      <c r="E114" s="58"/>
      <c r="F114" s="6" t="s">
        <v>112</v>
      </c>
      <c r="G114" s="58"/>
    </row>
    <row r="115" spans="1:7" ht="15.75">
      <c r="A115" s="57">
        <v>21</v>
      </c>
      <c r="B115" s="57" t="s">
        <v>924</v>
      </c>
      <c r="C115" s="57" t="s">
        <v>537</v>
      </c>
      <c r="D115" s="57" t="str">
        <f>INDEX('Senators Details'!$A$2:$B$77,MATCH(C115,'Senators Details'!$A$2:$A$77,0),2)</f>
        <v>ALP</v>
      </c>
      <c r="E115" s="57" t="s">
        <v>584</v>
      </c>
      <c r="F115" s="5" t="s">
        <v>113</v>
      </c>
      <c r="G115" s="70">
        <v>39493</v>
      </c>
    </row>
    <row r="116" spans="1:7" ht="15.75">
      <c r="A116" s="60"/>
      <c r="B116" s="60"/>
      <c r="C116" s="60"/>
      <c r="D116" s="60" t="e">
        <f>INDEX('Senators Details'!$A$2:$B$77,MATCH(C116,'Senators Details'!$A$2:$A$77,0),2)</f>
        <v>#N/A</v>
      </c>
      <c r="E116" s="60"/>
      <c r="F116" s="5" t="s">
        <v>114</v>
      </c>
      <c r="G116" s="60"/>
    </row>
    <row r="117" spans="1:7" ht="31.5">
      <c r="A117" s="60"/>
      <c r="B117" s="60"/>
      <c r="C117" s="60"/>
      <c r="D117" s="60" t="e">
        <f>INDEX('Senators Details'!$A$2:$B$77,MATCH(C117,'Senators Details'!$A$2:$A$77,0),2)</f>
        <v>#N/A</v>
      </c>
      <c r="E117" s="60"/>
      <c r="F117" s="5" t="s">
        <v>115</v>
      </c>
      <c r="G117" s="60"/>
    </row>
    <row r="118" spans="1:7" ht="15.75">
      <c r="A118" s="60"/>
      <c r="B118" s="60"/>
      <c r="C118" s="60"/>
      <c r="D118" s="60" t="e">
        <f>INDEX('Senators Details'!$A$2:$B$77,MATCH(C118,'Senators Details'!$A$2:$A$77,0),2)</f>
        <v>#N/A</v>
      </c>
      <c r="E118" s="60"/>
      <c r="F118" s="5" t="s">
        <v>116</v>
      </c>
      <c r="G118" s="60"/>
    </row>
    <row r="119" spans="1:7" ht="31.5">
      <c r="A119" s="60"/>
      <c r="B119" s="60"/>
      <c r="C119" s="60"/>
      <c r="D119" s="60" t="e">
        <f>INDEX('Senators Details'!$A$2:$B$77,MATCH(C119,'Senators Details'!$A$2:$A$77,0),2)</f>
        <v>#N/A</v>
      </c>
      <c r="E119" s="60"/>
      <c r="F119" s="5" t="s">
        <v>117</v>
      </c>
      <c r="G119" s="60"/>
    </row>
    <row r="120" spans="1:7" ht="31.5">
      <c r="A120" s="60"/>
      <c r="B120" s="60"/>
      <c r="C120" s="60"/>
      <c r="D120" s="60" t="e">
        <f>INDEX('Senators Details'!$A$2:$B$77,MATCH(C120,'Senators Details'!$A$2:$A$77,0),2)</f>
        <v>#N/A</v>
      </c>
      <c r="E120" s="60"/>
      <c r="F120" s="5" t="s">
        <v>118</v>
      </c>
      <c r="G120" s="60"/>
    </row>
    <row r="121" spans="1:7" ht="63">
      <c r="A121" s="60"/>
      <c r="B121" s="60"/>
      <c r="C121" s="60"/>
      <c r="D121" s="60" t="e">
        <f>INDEX('Senators Details'!$A$2:$B$77,MATCH(C121,'Senators Details'!$A$2:$A$77,0),2)</f>
        <v>#N/A</v>
      </c>
      <c r="E121" s="60"/>
      <c r="F121" s="5" t="s">
        <v>119</v>
      </c>
      <c r="G121" s="60"/>
    </row>
    <row r="122" spans="1:7" ht="15.75">
      <c r="A122" s="60"/>
      <c r="B122" s="60"/>
      <c r="C122" s="60"/>
      <c r="D122" s="60" t="e">
        <f>INDEX('Senators Details'!$A$2:$B$77,MATCH(C122,'Senators Details'!$A$2:$A$77,0),2)</f>
        <v>#N/A</v>
      </c>
      <c r="E122" s="60"/>
      <c r="F122" s="5" t="s">
        <v>120</v>
      </c>
      <c r="G122" s="60"/>
    </row>
    <row r="123" spans="1:7" ht="31.5">
      <c r="A123" s="60"/>
      <c r="B123" s="60"/>
      <c r="C123" s="60"/>
      <c r="D123" s="60" t="e">
        <f>INDEX('Senators Details'!$A$2:$B$77,MATCH(C123,'Senators Details'!$A$2:$A$77,0),2)</f>
        <v>#N/A</v>
      </c>
      <c r="E123" s="60"/>
      <c r="F123" s="5" t="s">
        <v>121</v>
      </c>
      <c r="G123" s="60"/>
    </row>
    <row r="124" spans="1:7" ht="31.5">
      <c r="A124" s="60"/>
      <c r="B124" s="60"/>
      <c r="C124" s="60"/>
      <c r="D124" s="60" t="e">
        <f>INDEX('Senators Details'!$A$2:$B$77,MATCH(C124,'Senators Details'!$A$2:$A$77,0),2)</f>
        <v>#N/A</v>
      </c>
      <c r="E124" s="60"/>
      <c r="F124" s="5" t="s">
        <v>122</v>
      </c>
      <c r="G124" s="60"/>
    </row>
    <row r="125" spans="1:7" ht="63">
      <c r="A125" s="60"/>
      <c r="B125" s="60"/>
      <c r="C125" s="60"/>
      <c r="D125" s="60" t="e">
        <f>INDEX('Senators Details'!$A$2:$B$77,MATCH(C125,'Senators Details'!$A$2:$A$77,0),2)</f>
        <v>#N/A</v>
      </c>
      <c r="E125" s="60"/>
      <c r="F125" s="5" t="s">
        <v>123</v>
      </c>
      <c r="G125" s="60"/>
    </row>
    <row r="126" spans="1:7" ht="15.75">
      <c r="A126" s="60"/>
      <c r="B126" s="60"/>
      <c r="C126" s="60"/>
      <c r="D126" s="60" t="e">
        <f>INDEX('Senators Details'!$A$2:$B$77,MATCH(C126,'Senators Details'!$A$2:$A$77,0),2)</f>
        <v>#N/A</v>
      </c>
      <c r="E126" s="60"/>
      <c r="F126" s="5" t="s">
        <v>124</v>
      </c>
      <c r="G126" s="60"/>
    </row>
    <row r="127" spans="1:7" ht="31.5">
      <c r="A127" s="60"/>
      <c r="B127" s="60"/>
      <c r="C127" s="60"/>
      <c r="D127" s="60" t="e">
        <f>INDEX('Senators Details'!$A$2:$B$77,MATCH(C127,'Senators Details'!$A$2:$A$77,0),2)</f>
        <v>#N/A</v>
      </c>
      <c r="E127" s="60"/>
      <c r="F127" s="5" t="s">
        <v>125</v>
      </c>
      <c r="G127" s="60"/>
    </row>
    <row r="128" spans="1:7" ht="31.5">
      <c r="A128" s="60"/>
      <c r="B128" s="60"/>
      <c r="C128" s="60"/>
      <c r="D128" s="60" t="e">
        <f>INDEX('Senators Details'!$A$2:$B$77,MATCH(C128,'Senators Details'!$A$2:$A$77,0),2)</f>
        <v>#N/A</v>
      </c>
      <c r="E128" s="60"/>
      <c r="F128" s="5" t="s">
        <v>126</v>
      </c>
      <c r="G128" s="60"/>
    </row>
    <row r="129" spans="1:7" ht="31.5">
      <c r="A129" s="60"/>
      <c r="B129" s="60"/>
      <c r="C129" s="60"/>
      <c r="D129" s="60" t="e">
        <f>INDEX('Senators Details'!$A$2:$B$77,MATCH(C129,'Senators Details'!$A$2:$A$77,0),2)</f>
        <v>#N/A</v>
      </c>
      <c r="E129" s="60"/>
      <c r="F129" s="5" t="s">
        <v>127</v>
      </c>
      <c r="G129" s="60"/>
    </row>
    <row r="130" spans="1:7" ht="15.75">
      <c r="A130" s="60"/>
      <c r="B130" s="60"/>
      <c r="C130" s="60"/>
      <c r="D130" s="60" t="e">
        <f>INDEX('Senators Details'!$A$2:$B$77,MATCH(C130,'Senators Details'!$A$2:$A$77,0),2)</f>
        <v>#N/A</v>
      </c>
      <c r="E130" s="60"/>
      <c r="F130" s="5" t="s">
        <v>128</v>
      </c>
      <c r="G130" s="60"/>
    </row>
    <row r="131" spans="1:7" ht="15.75">
      <c r="A131" s="60"/>
      <c r="B131" s="60"/>
      <c r="C131" s="60"/>
      <c r="D131" s="60" t="e">
        <f>INDEX('Senators Details'!$A$2:$B$77,MATCH(C131,'Senators Details'!$A$2:$A$77,0),2)</f>
        <v>#N/A</v>
      </c>
      <c r="E131" s="60"/>
      <c r="F131" s="5" t="s">
        <v>129</v>
      </c>
      <c r="G131" s="60"/>
    </row>
    <row r="132" spans="1:7" ht="126" customHeight="1">
      <c r="A132" s="60"/>
      <c r="B132" s="60"/>
      <c r="C132" s="60"/>
      <c r="D132" s="60" t="e">
        <f>INDEX('Senators Details'!$A$2:$B$77,MATCH(C132,'Senators Details'!$A$2:$A$77,0),2)</f>
        <v>#N/A</v>
      </c>
      <c r="E132" s="60"/>
      <c r="F132" s="5" t="s">
        <v>130</v>
      </c>
      <c r="G132" s="60"/>
    </row>
    <row r="133" spans="1:7" ht="15.75">
      <c r="A133" s="60"/>
      <c r="B133" s="60"/>
      <c r="C133" s="60"/>
      <c r="D133" s="60" t="e">
        <f>INDEX('Senators Details'!$A$2:$B$77,MATCH(C133,'Senators Details'!$A$2:$A$77,0),2)</f>
        <v>#N/A</v>
      </c>
      <c r="E133" s="60"/>
      <c r="F133" s="5" t="s">
        <v>124</v>
      </c>
      <c r="G133" s="60"/>
    </row>
    <row r="134" spans="1:7" ht="15.75">
      <c r="A134" s="60"/>
      <c r="B134" s="60"/>
      <c r="C134" s="60"/>
      <c r="D134" s="60" t="e">
        <f>INDEX('Senators Details'!$A$2:$B$77,MATCH(C134,'Senators Details'!$A$2:$A$77,0),2)</f>
        <v>#N/A</v>
      </c>
      <c r="E134" s="60"/>
      <c r="F134" s="5" t="s">
        <v>131</v>
      </c>
      <c r="G134" s="60"/>
    </row>
    <row r="135" spans="1:7" ht="15.75">
      <c r="A135" s="60"/>
      <c r="B135" s="60"/>
      <c r="C135" s="60"/>
      <c r="D135" s="60" t="e">
        <f>INDEX('Senators Details'!$A$2:$B$77,MATCH(C135,'Senators Details'!$A$2:$A$77,0),2)</f>
        <v>#N/A</v>
      </c>
      <c r="E135" s="60"/>
      <c r="F135" s="5" t="s">
        <v>132</v>
      </c>
      <c r="G135" s="60"/>
    </row>
    <row r="136" spans="1:7" ht="16.5" thickBot="1">
      <c r="A136" s="58"/>
      <c r="B136" s="58"/>
      <c r="C136" s="58"/>
      <c r="D136" s="58" t="e">
        <f>INDEX('Senators Details'!$A$2:$B$77,MATCH(C136,'Senators Details'!$A$2:$A$77,0),2)</f>
        <v>#N/A</v>
      </c>
      <c r="E136" s="58"/>
      <c r="F136" s="6"/>
      <c r="G136" s="58"/>
    </row>
    <row r="137" spans="1:7" ht="15.75">
      <c r="A137" s="57">
        <v>22</v>
      </c>
      <c r="B137" s="57" t="s">
        <v>924</v>
      </c>
      <c r="C137" s="57" t="s">
        <v>537</v>
      </c>
      <c r="D137" s="57" t="str">
        <f>INDEX('Senators Details'!$A$2:$B$77,MATCH(C137,'Senators Details'!$A$2:$A$77,0),2)</f>
        <v>ALP</v>
      </c>
      <c r="E137" s="57" t="s">
        <v>584</v>
      </c>
      <c r="F137" s="10" t="s">
        <v>133</v>
      </c>
      <c r="G137" s="70">
        <v>39493</v>
      </c>
    </row>
    <row r="138" spans="1:7" ht="47.25">
      <c r="A138" s="60"/>
      <c r="B138" s="60"/>
      <c r="C138" s="60"/>
      <c r="D138" s="60" t="e">
        <f>INDEX('Senators Details'!$A$2:$B$77,MATCH(C138,'Senators Details'!$A$2:$A$77,0),2)</f>
        <v>#N/A</v>
      </c>
      <c r="E138" s="60"/>
      <c r="F138" s="5" t="s">
        <v>134</v>
      </c>
      <c r="G138" s="60"/>
    </row>
    <row r="139" spans="1:7" ht="31.5">
      <c r="A139" s="60"/>
      <c r="B139" s="60"/>
      <c r="C139" s="60"/>
      <c r="D139" s="60" t="e">
        <f>INDEX('Senators Details'!$A$2:$B$77,MATCH(C139,'Senators Details'!$A$2:$A$77,0),2)</f>
        <v>#N/A</v>
      </c>
      <c r="E139" s="60"/>
      <c r="F139" s="5" t="s">
        <v>708</v>
      </c>
      <c r="G139" s="60"/>
    </row>
    <row r="140" spans="1:7" ht="94.5" customHeight="1">
      <c r="A140" s="60"/>
      <c r="B140" s="60"/>
      <c r="C140" s="60"/>
      <c r="D140" s="60" t="e">
        <f>INDEX('Senators Details'!$A$2:$B$77,MATCH(C140,'Senators Details'!$A$2:$A$77,0),2)</f>
        <v>#N/A</v>
      </c>
      <c r="E140" s="60"/>
      <c r="F140" s="5" t="s">
        <v>709</v>
      </c>
      <c r="G140" s="60"/>
    </row>
    <row r="141" spans="1:7" ht="31.5">
      <c r="A141" s="60"/>
      <c r="B141" s="60"/>
      <c r="C141" s="60"/>
      <c r="D141" s="60" t="e">
        <f>INDEX('Senators Details'!$A$2:$B$77,MATCH(C141,'Senators Details'!$A$2:$A$77,0),2)</f>
        <v>#N/A</v>
      </c>
      <c r="E141" s="60"/>
      <c r="F141" s="5" t="s">
        <v>710</v>
      </c>
      <c r="G141" s="60"/>
    </row>
    <row r="142" spans="1:7" ht="16.5" thickBot="1">
      <c r="A142" s="58"/>
      <c r="B142" s="58"/>
      <c r="C142" s="58"/>
      <c r="D142" s="58" t="e">
        <f>INDEX('Senators Details'!$A$2:$B$77,MATCH(C142,'Senators Details'!$A$2:$A$77,0),2)</f>
        <v>#N/A</v>
      </c>
      <c r="E142" s="58"/>
      <c r="F142" s="6"/>
      <c r="G142" s="58"/>
    </row>
    <row r="143" spans="1:7" ht="110.25">
      <c r="A143" s="57">
        <v>23</v>
      </c>
      <c r="B143" s="57" t="s">
        <v>924</v>
      </c>
      <c r="C143" s="57" t="s">
        <v>537</v>
      </c>
      <c r="D143" s="57" t="str">
        <f>INDEX('Senators Details'!$A$2:$B$77,MATCH(C143,'Senators Details'!$A$2:$A$77,0),2)</f>
        <v>ALP</v>
      </c>
      <c r="E143" s="57" t="s">
        <v>584</v>
      </c>
      <c r="F143" s="5" t="s">
        <v>711</v>
      </c>
      <c r="G143" s="70">
        <v>39493</v>
      </c>
    </row>
    <row r="144" spans="1:7" ht="15.75">
      <c r="A144" s="60"/>
      <c r="B144" s="60"/>
      <c r="C144" s="60"/>
      <c r="D144" s="60" t="e">
        <f>INDEX('Senators Details'!$A$2:$B$77,MATCH(C144,'Senators Details'!$A$2:$A$77,0),2)</f>
        <v>#N/A</v>
      </c>
      <c r="E144" s="60"/>
      <c r="F144" s="5" t="s">
        <v>712</v>
      </c>
      <c r="G144" s="60"/>
    </row>
    <row r="145" spans="1:7" ht="15.75">
      <c r="A145" s="60"/>
      <c r="B145" s="60"/>
      <c r="C145" s="60"/>
      <c r="D145" s="60" t="e">
        <f>INDEX('Senators Details'!$A$2:$B$77,MATCH(C145,'Senators Details'!$A$2:$A$77,0),2)</f>
        <v>#N/A</v>
      </c>
      <c r="E145" s="60"/>
      <c r="F145" s="5" t="s">
        <v>713</v>
      </c>
      <c r="G145" s="60"/>
    </row>
    <row r="146" spans="1:7" ht="15.75">
      <c r="A146" s="60"/>
      <c r="B146" s="60"/>
      <c r="C146" s="60"/>
      <c r="D146" s="60" t="e">
        <f>INDEX('Senators Details'!$A$2:$B$77,MATCH(C146,'Senators Details'!$A$2:$A$77,0),2)</f>
        <v>#N/A</v>
      </c>
      <c r="E146" s="60"/>
      <c r="F146" s="5" t="s">
        <v>714</v>
      </c>
      <c r="G146" s="60"/>
    </row>
    <row r="147" spans="1:7" ht="15.75">
      <c r="A147" s="60"/>
      <c r="B147" s="60"/>
      <c r="C147" s="60"/>
      <c r="D147" s="60" t="e">
        <f>INDEX('Senators Details'!$A$2:$B$77,MATCH(C147,'Senators Details'!$A$2:$A$77,0),2)</f>
        <v>#N/A</v>
      </c>
      <c r="E147" s="60"/>
      <c r="F147" s="5" t="s">
        <v>715</v>
      </c>
      <c r="G147" s="60"/>
    </row>
    <row r="148" spans="1:7" ht="15.75">
      <c r="A148" s="60"/>
      <c r="B148" s="60"/>
      <c r="C148" s="60"/>
      <c r="D148" s="60" t="e">
        <f>INDEX('Senators Details'!$A$2:$B$77,MATCH(C148,'Senators Details'!$A$2:$A$77,0),2)</f>
        <v>#N/A</v>
      </c>
      <c r="E148" s="60"/>
      <c r="F148" s="5" t="s">
        <v>716</v>
      </c>
      <c r="G148" s="60"/>
    </row>
    <row r="149" spans="1:7" ht="31.5">
      <c r="A149" s="60"/>
      <c r="B149" s="60"/>
      <c r="C149" s="60"/>
      <c r="D149" s="60" t="e">
        <f>INDEX('Senators Details'!$A$2:$B$77,MATCH(C149,'Senators Details'!$A$2:$A$77,0),2)</f>
        <v>#N/A</v>
      </c>
      <c r="E149" s="60"/>
      <c r="F149" s="5" t="s">
        <v>717</v>
      </c>
      <c r="G149" s="60"/>
    </row>
    <row r="150" spans="1:7" ht="15.75">
      <c r="A150" s="60"/>
      <c r="B150" s="60"/>
      <c r="C150" s="60"/>
      <c r="D150" s="60" t="e">
        <f>INDEX('Senators Details'!$A$2:$B$77,MATCH(C150,'Senators Details'!$A$2:$A$77,0),2)</f>
        <v>#N/A</v>
      </c>
      <c r="E150" s="60"/>
      <c r="F150" s="5" t="s">
        <v>718</v>
      </c>
      <c r="G150" s="60"/>
    </row>
    <row r="151" spans="1:7" ht="31.5">
      <c r="A151" s="60"/>
      <c r="B151" s="60"/>
      <c r="C151" s="60"/>
      <c r="D151" s="60" t="e">
        <f>INDEX('Senators Details'!$A$2:$B$77,MATCH(C151,'Senators Details'!$A$2:$A$77,0),2)</f>
        <v>#N/A</v>
      </c>
      <c r="E151" s="60"/>
      <c r="F151" s="5" t="s">
        <v>719</v>
      </c>
      <c r="G151" s="60"/>
    </row>
    <row r="152" spans="1:7" ht="31.5">
      <c r="A152" s="60"/>
      <c r="B152" s="60"/>
      <c r="C152" s="60"/>
      <c r="D152" s="60" t="e">
        <f>INDEX('Senators Details'!$A$2:$B$77,MATCH(C152,'Senators Details'!$A$2:$A$77,0),2)</f>
        <v>#N/A</v>
      </c>
      <c r="E152" s="60"/>
      <c r="F152" s="5" t="s">
        <v>720</v>
      </c>
      <c r="G152" s="60"/>
    </row>
    <row r="153" spans="1:7" ht="31.5">
      <c r="A153" s="60"/>
      <c r="B153" s="60"/>
      <c r="C153" s="60"/>
      <c r="D153" s="60" t="e">
        <f>INDEX('Senators Details'!$A$2:$B$77,MATCH(C153,'Senators Details'!$A$2:$A$77,0),2)</f>
        <v>#N/A</v>
      </c>
      <c r="E153" s="60"/>
      <c r="F153" s="5" t="s">
        <v>721</v>
      </c>
      <c r="G153" s="60"/>
    </row>
    <row r="154" spans="1:7" ht="47.25">
      <c r="A154" s="60"/>
      <c r="B154" s="60"/>
      <c r="C154" s="60"/>
      <c r="D154" s="60" t="e">
        <f>INDEX('Senators Details'!$A$2:$B$77,MATCH(C154,'Senators Details'!$A$2:$A$77,0),2)</f>
        <v>#N/A</v>
      </c>
      <c r="E154" s="60"/>
      <c r="F154" s="5" t="s">
        <v>722</v>
      </c>
      <c r="G154" s="60"/>
    </row>
    <row r="155" spans="1:7" ht="15.75">
      <c r="A155" s="60"/>
      <c r="B155" s="60"/>
      <c r="C155" s="60"/>
      <c r="D155" s="60" t="e">
        <f>INDEX('Senators Details'!$A$2:$B$77,MATCH(C155,'Senators Details'!$A$2:$A$77,0),2)</f>
        <v>#N/A</v>
      </c>
      <c r="E155" s="60"/>
      <c r="F155" s="5"/>
      <c r="G155" s="60"/>
    </row>
    <row r="156" spans="1:7" ht="47.25">
      <c r="A156" s="60"/>
      <c r="B156" s="60"/>
      <c r="C156" s="60"/>
      <c r="D156" s="60" t="e">
        <f>INDEX('Senators Details'!$A$2:$B$77,MATCH(C156,'Senators Details'!$A$2:$A$77,0),2)</f>
        <v>#N/A</v>
      </c>
      <c r="E156" s="60"/>
      <c r="F156" s="5" t="s">
        <v>723</v>
      </c>
      <c r="G156" s="60"/>
    </row>
    <row r="157" spans="1:7" ht="15.75">
      <c r="A157" s="60"/>
      <c r="B157" s="60"/>
      <c r="C157" s="60"/>
      <c r="D157" s="60" t="e">
        <f>INDEX('Senators Details'!$A$2:$B$77,MATCH(C157,'Senators Details'!$A$2:$A$77,0),2)</f>
        <v>#N/A</v>
      </c>
      <c r="E157" s="60"/>
      <c r="F157" s="5" t="s">
        <v>724</v>
      </c>
      <c r="G157" s="60"/>
    </row>
    <row r="158" spans="1:7" ht="15.75">
      <c r="A158" s="60"/>
      <c r="B158" s="60"/>
      <c r="C158" s="60"/>
      <c r="D158" s="60" t="e">
        <f>INDEX('Senators Details'!$A$2:$B$77,MATCH(C158,'Senators Details'!$A$2:$A$77,0),2)</f>
        <v>#N/A</v>
      </c>
      <c r="E158" s="60"/>
      <c r="F158" s="5" t="s">
        <v>725</v>
      </c>
      <c r="G158" s="60"/>
    </row>
    <row r="159" spans="1:7" ht="15.75">
      <c r="A159" s="60"/>
      <c r="B159" s="60"/>
      <c r="C159" s="60"/>
      <c r="D159" s="60" t="e">
        <f>INDEX('Senators Details'!$A$2:$B$77,MATCH(C159,'Senators Details'!$A$2:$A$77,0),2)</f>
        <v>#N/A</v>
      </c>
      <c r="E159" s="60"/>
      <c r="F159" s="5" t="s">
        <v>726</v>
      </c>
      <c r="G159" s="60"/>
    </row>
    <row r="160" spans="1:7" ht="15.75">
      <c r="A160" s="60"/>
      <c r="B160" s="60"/>
      <c r="C160" s="60"/>
      <c r="D160" s="60" t="e">
        <f>INDEX('Senators Details'!$A$2:$B$77,MATCH(C160,'Senators Details'!$A$2:$A$77,0),2)</f>
        <v>#N/A</v>
      </c>
      <c r="E160" s="60"/>
      <c r="F160" s="5" t="s">
        <v>727</v>
      </c>
      <c r="G160" s="60"/>
    </row>
    <row r="161" spans="1:7" ht="157.5" customHeight="1">
      <c r="A161" s="60"/>
      <c r="B161" s="60"/>
      <c r="C161" s="60"/>
      <c r="D161" s="60" t="e">
        <f>INDEX('Senators Details'!$A$2:$B$77,MATCH(C161,'Senators Details'!$A$2:$A$77,0),2)</f>
        <v>#N/A</v>
      </c>
      <c r="E161" s="60"/>
      <c r="F161" s="5" t="s">
        <v>728</v>
      </c>
      <c r="G161" s="60"/>
    </row>
    <row r="162" spans="1:7" ht="141.75" customHeight="1">
      <c r="A162" s="60"/>
      <c r="B162" s="60"/>
      <c r="C162" s="60"/>
      <c r="D162" s="60" t="e">
        <f>INDEX('Senators Details'!$A$2:$B$77,MATCH(C162,'Senators Details'!$A$2:$A$77,0),2)</f>
        <v>#N/A</v>
      </c>
      <c r="E162" s="60"/>
      <c r="F162" s="5" t="s">
        <v>143</v>
      </c>
      <c r="G162" s="60"/>
    </row>
    <row r="163" spans="1:7" ht="47.25">
      <c r="A163" s="60"/>
      <c r="B163" s="60"/>
      <c r="C163" s="60"/>
      <c r="D163" s="60" t="e">
        <f>INDEX('Senators Details'!$A$2:$B$77,MATCH(C163,'Senators Details'!$A$2:$A$77,0),2)</f>
        <v>#N/A</v>
      </c>
      <c r="E163" s="60"/>
      <c r="F163" s="5" t="s">
        <v>144</v>
      </c>
      <c r="G163" s="60"/>
    </row>
    <row r="164" spans="1:7" ht="16.5" thickBot="1">
      <c r="A164" s="58"/>
      <c r="B164" s="58"/>
      <c r="C164" s="58"/>
      <c r="D164" s="58" t="e">
        <f>INDEX('Senators Details'!$A$2:$B$77,MATCH(C164,'Senators Details'!$A$2:$A$77,0),2)</f>
        <v>#N/A</v>
      </c>
      <c r="E164" s="58"/>
      <c r="F164" s="6" t="s">
        <v>145</v>
      </c>
      <c r="G164" s="58"/>
    </row>
    <row r="165" spans="1:7" ht="15.75">
      <c r="A165" s="57">
        <v>24</v>
      </c>
      <c r="B165" s="57" t="s">
        <v>924</v>
      </c>
      <c r="C165" s="57" t="s">
        <v>537</v>
      </c>
      <c r="D165" s="57" t="str">
        <f>INDEX('Senators Details'!$A$2:$B$77,MATCH(C165,'Senators Details'!$A$2:$A$77,0),2)</f>
        <v>ALP</v>
      </c>
      <c r="E165" s="57" t="s">
        <v>584</v>
      </c>
      <c r="F165" s="5" t="s">
        <v>146</v>
      </c>
      <c r="G165" s="66">
        <v>39311</v>
      </c>
    </row>
    <row r="166" spans="1:7" ht="31.5">
      <c r="A166" s="60"/>
      <c r="B166" s="60"/>
      <c r="C166" s="60"/>
      <c r="D166" s="60" t="e">
        <f>INDEX('Senators Details'!$A$2:$B$77,MATCH(C166,'Senators Details'!$A$2:$A$77,0),2)</f>
        <v>#N/A</v>
      </c>
      <c r="E166" s="60"/>
      <c r="F166" s="5" t="s">
        <v>147</v>
      </c>
      <c r="G166" s="60"/>
    </row>
    <row r="167" spans="1:7" ht="15.75">
      <c r="A167" s="60"/>
      <c r="B167" s="60"/>
      <c r="C167" s="60"/>
      <c r="D167" s="60" t="e">
        <f>INDEX('Senators Details'!$A$2:$B$77,MATCH(C167,'Senators Details'!$A$2:$A$77,0),2)</f>
        <v>#N/A</v>
      </c>
      <c r="E167" s="60"/>
      <c r="F167" s="5" t="s">
        <v>148</v>
      </c>
      <c r="G167" s="60"/>
    </row>
    <row r="168" spans="1:7" ht="47.25">
      <c r="A168" s="60"/>
      <c r="B168" s="60"/>
      <c r="C168" s="60"/>
      <c r="D168" s="60" t="e">
        <f>INDEX('Senators Details'!$A$2:$B$77,MATCH(C168,'Senators Details'!$A$2:$A$77,0),2)</f>
        <v>#N/A</v>
      </c>
      <c r="E168" s="60"/>
      <c r="F168" s="5" t="s">
        <v>149</v>
      </c>
      <c r="G168" s="60"/>
    </row>
    <row r="169" spans="1:7" ht="78.75" customHeight="1">
      <c r="A169" s="60"/>
      <c r="B169" s="60"/>
      <c r="C169" s="60"/>
      <c r="D169" s="60" t="e">
        <f>INDEX('Senators Details'!$A$2:$B$77,MATCH(C169,'Senators Details'!$A$2:$A$77,0),2)</f>
        <v>#N/A</v>
      </c>
      <c r="E169" s="60"/>
      <c r="F169" s="5" t="s">
        <v>150</v>
      </c>
      <c r="G169" s="60"/>
    </row>
    <row r="170" spans="1:7" ht="15.75">
      <c r="A170" s="60"/>
      <c r="B170" s="60"/>
      <c r="C170" s="60"/>
      <c r="D170" s="60" t="e">
        <f>INDEX('Senators Details'!$A$2:$B$77,MATCH(C170,'Senators Details'!$A$2:$A$77,0),2)</f>
        <v>#N/A</v>
      </c>
      <c r="E170" s="60"/>
      <c r="F170" s="5" t="s">
        <v>151</v>
      </c>
      <c r="G170" s="60"/>
    </row>
    <row r="171" spans="1:7" ht="31.5">
      <c r="A171" s="60"/>
      <c r="B171" s="60"/>
      <c r="C171" s="60"/>
      <c r="D171" s="60" t="e">
        <f>INDEX('Senators Details'!$A$2:$B$77,MATCH(C171,'Senators Details'!$A$2:$A$77,0),2)</f>
        <v>#N/A</v>
      </c>
      <c r="E171" s="60"/>
      <c r="F171" s="5" t="s">
        <v>152</v>
      </c>
      <c r="G171" s="60"/>
    </row>
    <row r="172" spans="1:7" ht="94.5" customHeight="1">
      <c r="A172" s="60"/>
      <c r="B172" s="60"/>
      <c r="C172" s="60"/>
      <c r="D172" s="60" t="e">
        <f>INDEX('Senators Details'!$A$2:$B$77,MATCH(C172,'Senators Details'!$A$2:$A$77,0),2)</f>
        <v>#N/A</v>
      </c>
      <c r="E172" s="60"/>
      <c r="F172" s="5" t="s">
        <v>153</v>
      </c>
      <c r="G172" s="60"/>
    </row>
    <row r="173" spans="1:7" ht="63" customHeight="1">
      <c r="A173" s="60"/>
      <c r="B173" s="60"/>
      <c r="C173" s="60"/>
      <c r="D173" s="60" t="e">
        <f>INDEX('Senators Details'!$A$2:$B$77,MATCH(C173,'Senators Details'!$A$2:$A$77,0),2)</f>
        <v>#N/A</v>
      </c>
      <c r="E173" s="60"/>
      <c r="F173" s="5" t="s">
        <v>154</v>
      </c>
      <c r="G173" s="60"/>
    </row>
    <row r="174" spans="1:7" ht="31.5">
      <c r="A174" s="60"/>
      <c r="B174" s="60"/>
      <c r="C174" s="60"/>
      <c r="D174" s="60" t="e">
        <f>INDEX('Senators Details'!$A$2:$B$77,MATCH(C174,'Senators Details'!$A$2:$A$77,0),2)</f>
        <v>#N/A</v>
      </c>
      <c r="E174" s="60"/>
      <c r="F174" s="5" t="s">
        <v>155</v>
      </c>
      <c r="G174" s="60"/>
    </row>
    <row r="175" spans="1:7" ht="15.75">
      <c r="A175" s="60"/>
      <c r="B175" s="60"/>
      <c r="C175" s="60"/>
      <c r="D175" s="60" t="e">
        <f>INDEX('Senators Details'!$A$2:$B$77,MATCH(C175,'Senators Details'!$A$2:$A$77,0),2)</f>
        <v>#N/A</v>
      </c>
      <c r="E175" s="60"/>
      <c r="F175" s="5" t="s">
        <v>156</v>
      </c>
      <c r="G175" s="60"/>
    </row>
    <row r="176" spans="1:7" ht="15.75">
      <c r="A176" s="60"/>
      <c r="B176" s="60"/>
      <c r="C176" s="60"/>
      <c r="D176" s="60" t="e">
        <f>INDEX('Senators Details'!$A$2:$B$77,MATCH(C176,'Senators Details'!$A$2:$A$77,0),2)</f>
        <v>#N/A</v>
      </c>
      <c r="E176" s="60"/>
      <c r="F176" s="5" t="s">
        <v>157</v>
      </c>
      <c r="G176" s="60"/>
    </row>
    <row r="177" spans="1:7" ht="15.75">
      <c r="A177" s="60"/>
      <c r="B177" s="60"/>
      <c r="C177" s="60"/>
      <c r="D177" s="60" t="e">
        <f>INDEX('Senators Details'!$A$2:$B$77,MATCH(C177,'Senators Details'!$A$2:$A$77,0),2)</f>
        <v>#N/A</v>
      </c>
      <c r="E177" s="60"/>
      <c r="F177" s="5" t="s">
        <v>158</v>
      </c>
      <c r="G177" s="60"/>
    </row>
    <row r="178" spans="1:7" ht="16.5" thickBot="1">
      <c r="A178" s="58"/>
      <c r="B178" s="58"/>
      <c r="C178" s="58"/>
      <c r="D178" s="58" t="e">
        <f>INDEX('Senators Details'!$A$2:$B$77,MATCH(C178,'Senators Details'!$A$2:$A$77,0),2)</f>
        <v>#N/A</v>
      </c>
      <c r="E178" s="58"/>
      <c r="F178" s="6" t="s">
        <v>159</v>
      </c>
      <c r="G178" s="58"/>
    </row>
    <row r="179" spans="1:7" ht="15.75">
      <c r="A179" s="57">
        <v>25</v>
      </c>
      <c r="B179" s="57" t="s">
        <v>167</v>
      </c>
      <c r="C179" s="57" t="s">
        <v>537</v>
      </c>
      <c r="D179" s="57" t="str">
        <f>INDEX('Senators Details'!$A$2:$B$77,MATCH(C179,'Senators Details'!$A$2:$A$77,0),2)</f>
        <v>ALP</v>
      </c>
      <c r="E179" s="2" t="s">
        <v>160</v>
      </c>
      <c r="F179" s="5" t="s">
        <v>162</v>
      </c>
      <c r="G179" s="66">
        <v>39273</v>
      </c>
    </row>
    <row r="180" spans="1:7" ht="47.25">
      <c r="A180" s="60"/>
      <c r="B180" s="60"/>
      <c r="C180" s="60"/>
      <c r="D180" s="60" t="e">
        <f>INDEX('Senators Details'!$A$2:$B$77,MATCH(C180,'Senators Details'!$A$2:$A$77,0),2)</f>
        <v>#N/A</v>
      </c>
      <c r="E180" s="2" t="s">
        <v>161</v>
      </c>
      <c r="F180" s="5" t="s">
        <v>163</v>
      </c>
      <c r="G180" s="60"/>
    </row>
    <row r="181" spans="1:7" ht="47.25">
      <c r="A181" s="60"/>
      <c r="B181" s="60"/>
      <c r="C181" s="60"/>
      <c r="D181" s="60" t="e">
        <f>INDEX('Senators Details'!$A$2:$B$77,MATCH(C181,'Senators Details'!$A$2:$A$77,0),2)</f>
        <v>#N/A</v>
      </c>
      <c r="E181" s="11"/>
      <c r="F181" s="5" t="s">
        <v>164</v>
      </c>
      <c r="G181" s="60"/>
    </row>
    <row r="182" spans="1:7" ht="63">
      <c r="A182" s="60"/>
      <c r="B182" s="60"/>
      <c r="C182" s="60"/>
      <c r="D182" s="60" t="e">
        <f>INDEX('Senators Details'!$A$2:$B$77,MATCH(C182,'Senators Details'!$A$2:$A$77,0),2)</f>
        <v>#N/A</v>
      </c>
      <c r="E182" s="11"/>
      <c r="F182" s="5" t="s">
        <v>165</v>
      </c>
      <c r="G182" s="60"/>
    </row>
    <row r="183" spans="1:7" ht="32.25" thickBot="1">
      <c r="A183" s="58"/>
      <c r="B183" s="58"/>
      <c r="C183" s="58"/>
      <c r="D183" s="58" t="e">
        <f>INDEX('Senators Details'!$A$2:$B$77,MATCH(C183,'Senators Details'!$A$2:$A$77,0),2)</f>
        <v>#N/A</v>
      </c>
      <c r="E183" s="8"/>
      <c r="F183" s="6" t="s">
        <v>166</v>
      </c>
      <c r="G183" s="58"/>
    </row>
    <row r="184" spans="1:7" ht="31.5">
      <c r="A184" s="57">
        <v>26</v>
      </c>
      <c r="B184" s="57" t="s">
        <v>170</v>
      </c>
      <c r="C184" s="57" t="s">
        <v>537</v>
      </c>
      <c r="D184" s="57" t="str">
        <f>INDEX('Senators Details'!$A$2:$B$77,MATCH(C184,'Senators Details'!$A$2:$A$77,0),2)</f>
        <v>ALP</v>
      </c>
      <c r="E184" s="2" t="s">
        <v>160</v>
      </c>
      <c r="F184" s="5" t="s">
        <v>168</v>
      </c>
      <c r="G184" s="66">
        <v>39273</v>
      </c>
    </row>
    <row r="185" spans="1:7" ht="48" thickBot="1">
      <c r="A185" s="58"/>
      <c r="B185" s="58"/>
      <c r="C185" s="58"/>
      <c r="D185" s="58" t="e">
        <f>INDEX('Senators Details'!$A$2:$B$77,MATCH(C185,'Senators Details'!$A$2:$A$77,0),2)</f>
        <v>#N/A</v>
      </c>
      <c r="E185" s="1" t="s">
        <v>161</v>
      </c>
      <c r="F185" s="6" t="s">
        <v>169</v>
      </c>
      <c r="G185" s="58"/>
    </row>
    <row r="186" spans="1:7" ht="31.5">
      <c r="A186" s="57">
        <v>27</v>
      </c>
      <c r="B186" s="57" t="s">
        <v>173</v>
      </c>
      <c r="C186" s="57" t="s">
        <v>171</v>
      </c>
      <c r="D186" s="57" t="str">
        <f>INDEX('Senators Details'!$A$2:$B$77,MATCH(C186,'Senators Details'!$A$2:$A$77,0),2)</f>
        <v>LP</v>
      </c>
      <c r="E186" s="2" t="s">
        <v>160</v>
      </c>
      <c r="F186" s="5" t="s">
        <v>168</v>
      </c>
      <c r="G186" s="66">
        <v>39258</v>
      </c>
    </row>
    <row r="187" spans="1:7" ht="48" thickBot="1">
      <c r="A187" s="58"/>
      <c r="B187" s="58"/>
      <c r="C187" s="58"/>
      <c r="D187" s="58" t="e">
        <f>INDEX('Senators Details'!$A$2:$B$77,MATCH(C187,'Senators Details'!$A$2:$A$77,0),2)</f>
        <v>#N/A</v>
      </c>
      <c r="E187" s="1" t="s">
        <v>161</v>
      </c>
      <c r="F187" s="6" t="s">
        <v>172</v>
      </c>
      <c r="G187" s="58"/>
    </row>
    <row r="188" spans="1:7" ht="15.75">
      <c r="A188" s="57">
        <v>28</v>
      </c>
      <c r="B188" s="57" t="s">
        <v>176</v>
      </c>
      <c r="C188" s="57" t="s">
        <v>537</v>
      </c>
      <c r="D188" s="57" t="str">
        <f>INDEX('Senators Details'!$A$2:$B$77,MATCH(C188,'Senators Details'!$A$2:$A$77,0),2)</f>
        <v>ALP</v>
      </c>
      <c r="E188" s="2" t="s">
        <v>160</v>
      </c>
      <c r="F188" s="5" t="s">
        <v>174</v>
      </c>
      <c r="G188" s="66">
        <v>39258</v>
      </c>
    </row>
    <row r="189" spans="1:7" ht="48" thickBot="1">
      <c r="A189" s="58"/>
      <c r="B189" s="58"/>
      <c r="C189" s="58"/>
      <c r="D189" s="58" t="e">
        <f>INDEX('Senators Details'!$A$2:$B$77,MATCH(C189,'Senators Details'!$A$2:$A$77,0),2)</f>
        <v>#N/A</v>
      </c>
      <c r="E189" s="1" t="s">
        <v>161</v>
      </c>
      <c r="F189" s="6" t="s">
        <v>175</v>
      </c>
      <c r="G189" s="58"/>
    </row>
    <row r="190" spans="1:7" ht="314.25" customHeight="1">
      <c r="A190" s="57">
        <v>29</v>
      </c>
      <c r="B190" s="57" t="s">
        <v>924</v>
      </c>
      <c r="C190" s="57" t="s">
        <v>537</v>
      </c>
      <c r="D190" s="57" t="str">
        <f>INDEX('Senators Details'!$A$2:$B$77,MATCH(C190,'Senators Details'!$A$2:$A$77,0),2)</f>
        <v>ALP</v>
      </c>
      <c r="E190" s="2" t="s">
        <v>177</v>
      </c>
      <c r="F190" s="61" t="s">
        <v>179</v>
      </c>
      <c r="G190" s="66">
        <v>39258</v>
      </c>
    </row>
    <row r="191" spans="1:7" ht="16.5" thickBot="1">
      <c r="A191" s="58"/>
      <c r="B191" s="58"/>
      <c r="C191" s="58"/>
      <c r="D191" s="58" t="e">
        <f>INDEX('Senators Details'!$A$2:$B$77,MATCH(C191,'Senators Details'!$A$2:$A$77,0),2)</f>
        <v>#N/A</v>
      </c>
      <c r="E191" s="1" t="s">
        <v>178</v>
      </c>
      <c r="F191" s="62"/>
      <c r="G191" s="58"/>
    </row>
    <row r="192" spans="1:7" ht="15.75">
      <c r="A192" s="57">
        <v>30</v>
      </c>
      <c r="B192" s="57" t="s">
        <v>924</v>
      </c>
      <c r="C192" s="57" t="s">
        <v>996</v>
      </c>
      <c r="D192" s="57" t="str">
        <f>INDEX('Senators Details'!$A$2:$B$77,MATCH(C192,'Senators Details'!$A$2:$A$77,0),2)</f>
        <v>AD</v>
      </c>
      <c r="E192" s="2" t="s">
        <v>177</v>
      </c>
      <c r="F192" s="5" t="s">
        <v>180</v>
      </c>
      <c r="G192" s="66">
        <v>39304</v>
      </c>
    </row>
    <row r="193" spans="1:7" ht="158.25" thickBot="1">
      <c r="A193" s="58"/>
      <c r="B193" s="58"/>
      <c r="C193" s="58"/>
      <c r="D193" s="58" t="e">
        <f>INDEX('Senators Details'!$A$2:$B$77,MATCH(C193,'Senators Details'!$A$2:$A$77,0),2)</f>
        <v>#N/A</v>
      </c>
      <c r="E193" s="1" t="s">
        <v>178</v>
      </c>
      <c r="F193" s="6" t="s">
        <v>181</v>
      </c>
      <c r="G193" s="58"/>
    </row>
    <row r="194" spans="1:7" ht="31.5">
      <c r="A194" s="57">
        <v>31</v>
      </c>
      <c r="B194" s="57" t="s">
        <v>924</v>
      </c>
      <c r="C194" s="57" t="s">
        <v>537</v>
      </c>
      <c r="D194" s="57" t="str">
        <f>INDEX('Senators Details'!$A$2:$B$77,MATCH(C194,'Senators Details'!$A$2:$A$77,0),2)</f>
        <v>ALP</v>
      </c>
      <c r="E194" s="57" t="s">
        <v>182</v>
      </c>
      <c r="F194" s="5" t="s">
        <v>183</v>
      </c>
      <c r="G194" s="70">
        <v>39493</v>
      </c>
    </row>
    <row r="195" spans="1:7" ht="15.75">
      <c r="A195" s="60"/>
      <c r="B195" s="60"/>
      <c r="C195" s="60"/>
      <c r="D195" s="60" t="e">
        <f>INDEX('Senators Details'!$A$2:$B$77,MATCH(C195,'Senators Details'!$A$2:$A$77,0),2)</f>
        <v>#N/A</v>
      </c>
      <c r="E195" s="60"/>
      <c r="F195" s="12" t="s">
        <v>184</v>
      </c>
      <c r="G195" s="60"/>
    </row>
    <row r="196" spans="1:7" ht="63">
      <c r="A196" s="60"/>
      <c r="B196" s="60"/>
      <c r="C196" s="60"/>
      <c r="D196" s="60" t="e">
        <f>INDEX('Senators Details'!$A$2:$B$77,MATCH(C196,'Senators Details'!$A$2:$A$77,0),2)</f>
        <v>#N/A</v>
      </c>
      <c r="E196" s="60"/>
      <c r="F196" s="5" t="s">
        <v>185</v>
      </c>
      <c r="G196" s="60"/>
    </row>
    <row r="197" spans="1:7" ht="15.75">
      <c r="A197" s="60"/>
      <c r="B197" s="60"/>
      <c r="C197" s="60"/>
      <c r="D197" s="60" t="e">
        <f>INDEX('Senators Details'!$A$2:$B$77,MATCH(C197,'Senators Details'!$A$2:$A$77,0),2)</f>
        <v>#N/A</v>
      </c>
      <c r="E197" s="60"/>
      <c r="F197" s="5" t="s">
        <v>186</v>
      </c>
      <c r="G197" s="60"/>
    </row>
    <row r="198" spans="1:7" ht="31.5">
      <c r="A198" s="60"/>
      <c r="B198" s="60"/>
      <c r="C198" s="60"/>
      <c r="D198" s="60" t="e">
        <f>INDEX('Senators Details'!$A$2:$B$77,MATCH(C198,'Senators Details'!$A$2:$A$77,0),2)</f>
        <v>#N/A</v>
      </c>
      <c r="E198" s="60"/>
      <c r="F198" s="5" t="s">
        <v>187</v>
      </c>
      <c r="G198" s="60"/>
    </row>
    <row r="199" spans="1:7" ht="31.5">
      <c r="A199" s="60"/>
      <c r="B199" s="60"/>
      <c r="C199" s="60"/>
      <c r="D199" s="60" t="e">
        <f>INDEX('Senators Details'!$A$2:$B$77,MATCH(C199,'Senators Details'!$A$2:$A$77,0),2)</f>
        <v>#N/A</v>
      </c>
      <c r="E199" s="60"/>
      <c r="F199" s="5" t="s">
        <v>753</v>
      </c>
      <c r="G199" s="60"/>
    </row>
    <row r="200" spans="1:7" ht="15.75">
      <c r="A200" s="60"/>
      <c r="B200" s="60"/>
      <c r="C200" s="60"/>
      <c r="D200" s="60" t="e">
        <f>INDEX('Senators Details'!$A$2:$B$77,MATCH(C200,'Senators Details'!$A$2:$A$77,0),2)</f>
        <v>#N/A</v>
      </c>
      <c r="E200" s="60"/>
      <c r="F200" s="9"/>
      <c r="G200" s="60"/>
    </row>
    <row r="201" spans="1:7" ht="15.75">
      <c r="A201" s="60"/>
      <c r="B201" s="60"/>
      <c r="C201" s="60"/>
      <c r="D201" s="60" t="e">
        <f>INDEX('Senators Details'!$A$2:$B$77,MATCH(C201,'Senators Details'!$A$2:$A$77,0),2)</f>
        <v>#N/A</v>
      </c>
      <c r="E201" s="60"/>
      <c r="F201" s="9" t="s">
        <v>754</v>
      </c>
      <c r="G201" s="60"/>
    </row>
    <row r="202" spans="1:7" ht="31.5">
      <c r="A202" s="60"/>
      <c r="B202" s="60"/>
      <c r="C202" s="60"/>
      <c r="D202" s="60" t="e">
        <f>INDEX('Senators Details'!$A$2:$B$77,MATCH(C202,'Senators Details'!$A$2:$A$77,0),2)</f>
        <v>#N/A</v>
      </c>
      <c r="E202" s="60"/>
      <c r="F202" s="9" t="s">
        <v>755</v>
      </c>
      <c r="G202" s="60"/>
    </row>
    <row r="203" spans="1:7" ht="15.75">
      <c r="A203" s="60"/>
      <c r="B203" s="60"/>
      <c r="C203" s="60"/>
      <c r="D203" s="60" t="e">
        <f>INDEX('Senators Details'!$A$2:$B$77,MATCH(C203,'Senators Details'!$A$2:$A$77,0),2)</f>
        <v>#N/A</v>
      </c>
      <c r="E203" s="60"/>
      <c r="F203" s="5" t="s">
        <v>756</v>
      </c>
      <c r="G203" s="60"/>
    </row>
    <row r="204" spans="1:7" ht="47.25">
      <c r="A204" s="60"/>
      <c r="B204" s="60"/>
      <c r="C204" s="60"/>
      <c r="D204" s="60" t="e">
        <f>INDEX('Senators Details'!$A$2:$B$77,MATCH(C204,'Senators Details'!$A$2:$A$77,0),2)</f>
        <v>#N/A</v>
      </c>
      <c r="E204" s="60"/>
      <c r="F204" s="5" t="s">
        <v>757</v>
      </c>
      <c r="G204" s="60"/>
    </row>
    <row r="205" spans="1:7" ht="15.75">
      <c r="A205" s="60"/>
      <c r="B205" s="60"/>
      <c r="C205" s="60"/>
      <c r="D205" s="60" t="e">
        <f>INDEX('Senators Details'!$A$2:$B$77,MATCH(C205,'Senators Details'!$A$2:$A$77,0),2)</f>
        <v>#N/A</v>
      </c>
      <c r="E205" s="60"/>
      <c r="F205" s="9"/>
      <c r="G205" s="60"/>
    </row>
    <row r="206" spans="1:7" ht="15.75">
      <c r="A206" s="60"/>
      <c r="B206" s="60"/>
      <c r="C206" s="60"/>
      <c r="D206" s="60" t="e">
        <f>INDEX('Senators Details'!$A$2:$B$77,MATCH(C206,'Senators Details'!$A$2:$A$77,0),2)</f>
        <v>#N/A</v>
      </c>
      <c r="E206" s="60"/>
      <c r="F206" s="5" t="s">
        <v>758</v>
      </c>
      <c r="G206" s="60"/>
    </row>
    <row r="207" spans="1:7" ht="126" customHeight="1">
      <c r="A207" s="60"/>
      <c r="B207" s="60"/>
      <c r="C207" s="60"/>
      <c r="D207" s="60" t="e">
        <f>INDEX('Senators Details'!$A$2:$B$77,MATCH(C207,'Senators Details'!$A$2:$A$77,0),2)</f>
        <v>#N/A</v>
      </c>
      <c r="E207" s="60"/>
      <c r="F207" s="5" t="s">
        <v>759</v>
      </c>
      <c r="G207" s="60"/>
    </row>
    <row r="208" spans="1:7" ht="94.5" customHeight="1">
      <c r="A208" s="60"/>
      <c r="B208" s="60"/>
      <c r="C208" s="60"/>
      <c r="D208" s="60" t="e">
        <f>INDEX('Senators Details'!$A$2:$B$77,MATCH(C208,'Senators Details'!$A$2:$A$77,0),2)</f>
        <v>#N/A</v>
      </c>
      <c r="E208" s="60"/>
      <c r="F208" s="5" t="s">
        <v>760</v>
      </c>
      <c r="G208" s="60"/>
    </row>
    <row r="209" spans="1:7" ht="15.75">
      <c r="A209" s="60"/>
      <c r="B209" s="60"/>
      <c r="C209" s="60"/>
      <c r="D209" s="60" t="e">
        <f>INDEX('Senators Details'!$A$2:$B$77,MATCH(C209,'Senators Details'!$A$2:$A$77,0),2)</f>
        <v>#N/A</v>
      </c>
      <c r="E209" s="60"/>
      <c r="F209" s="5" t="s">
        <v>761</v>
      </c>
      <c r="G209" s="60"/>
    </row>
    <row r="210" spans="1:7" ht="79.5" thickBot="1">
      <c r="A210" s="58"/>
      <c r="B210" s="58"/>
      <c r="C210" s="58"/>
      <c r="D210" s="58" t="e">
        <f>INDEX('Senators Details'!$A$2:$B$77,MATCH(C210,'Senators Details'!$A$2:$A$77,0),2)</f>
        <v>#N/A</v>
      </c>
      <c r="E210" s="58"/>
      <c r="F210" s="6" t="s">
        <v>762</v>
      </c>
      <c r="G210" s="58"/>
    </row>
    <row r="211" spans="1:7" ht="31.5">
      <c r="A211" s="57">
        <v>32</v>
      </c>
      <c r="B211" s="57" t="s">
        <v>924</v>
      </c>
      <c r="C211" s="57" t="s">
        <v>537</v>
      </c>
      <c r="D211" s="57" t="str">
        <f>INDEX('Senators Details'!$A$2:$B$77,MATCH(C211,'Senators Details'!$A$2:$A$77,0),2)</f>
        <v>ALP</v>
      </c>
      <c r="E211" s="57" t="s">
        <v>182</v>
      </c>
      <c r="F211" s="5" t="s">
        <v>763</v>
      </c>
      <c r="G211" s="66">
        <v>39258</v>
      </c>
    </row>
    <row r="212" spans="1:7" ht="47.25">
      <c r="A212" s="60"/>
      <c r="B212" s="60"/>
      <c r="C212" s="60"/>
      <c r="D212" s="60" t="e">
        <f>INDEX('Senators Details'!$A$2:$B$77,MATCH(C212,'Senators Details'!$A$2:$A$77,0),2)</f>
        <v>#N/A</v>
      </c>
      <c r="E212" s="60"/>
      <c r="F212" s="5" t="s">
        <v>764</v>
      </c>
      <c r="G212" s="60"/>
    </row>
    <row r="213" spans="1:7" ht="31.5">
      <c r="A213" s="60"/>
      <c r="B213" s="60"/>
      <c r="C213" s="60"/>
      <c r="D213" s="60" t="e">
        <f>INDEX('Senators Details'!$A$2:$B$77,MATCH(C213,'Senators Details'!$A$2:$A$77,0),2)</f>
        <v>#N/A</v>
      </c>
      <c r="E213" s="60"/>
      <c r="F213" s="5" t="s">
        <v>765</v>
      </c>
      <c r="G213" s="60"/>
    </row>
    <row r="214" spans="1:7" ht="15.75">
      <c r="A214" s="60"/>
      <c r="B214" s="60"/>
      <c r="C214" s="60"/>
      <c r="D214" s="60" t="e">
        <f>INDEX('Senators Details'!$A$2:$B$77,MATCH(C214,'Senators Details'!$A$2:$A$77,0),2)</f>
        <v>#N/A</v>
      </c>
      <c r="E214" s="60"/>
      <c r="F214" s="5" t="s">
        <v>766</v>
      </c>
      <c r="G214" s="60"/>
    </row>
    <row r="215" spans="1:7" ht="15.75">
      <c r="A215" s="60"/>
      <c r="B215" s="60"/>
      <c r="C215" s="60"/>
      <c r="D215" s="60" t="e">
        <f>INDEX('Senators Details'!$A$2:$B$77,MATCH(C215,'Senators Details'!$A$2:$A$77,0),2)</f>
        <v>#N/A</v>
      </c>
      <c r="E215" s="60"/>
      <c r="F215" s="5" t="s">
        <v>767</v>
      </c>
      <c r="G215" s="60"/>
    </row>
    <row r="216" spans="1:7" ht="31.5">
      <c r="A216" s="60"/>
      <c r="B216" s="60"/>
      <c r="C216" s="60"/>
      <c r="D216" s="60" t="e">
        <f>INDEX('Senators Details'!$A$2:$B$77,MATCH(C216,'Senators Details'!$A$2:$A$77,0),2)</f>
        <v>#N/A</v>
      </c>
      <c r="E216" s="60"/>
      <c r="F216" s="5" t="s">
        <v>768</v>
      </c>
      <c r="G216" s="60"/>
    </row>
    <row r="217" spans="1:7" ht="31.5">
      <c r="A217" s="60"/>
      <c r="B217" s="60"/>
      <c r="C217" s="60"/>
      <c r="D217" s="60" t="e">
        <f>INDEX('Senators Details'!$A$2:$B$77,MATCH(C217,'Senators Details'!$A$2:$A$77,0),2)</f>
        <v>#N/A</v>
      </c>
      <c r="E217" s="60"/>
      <c r="F217" s="5" t="s">
        <v>769</v>
      </c>
      <c r="G217" s="60"/>
    </row>
    <row r="218" spans="1:7" ht="63">
      <c r="A218" s="60"/>
      <c r="B218" s="60"/>
      <c r="C218" s="60"/>
      <c r="D218" s="60" t="e">
        <f>INDEX('Senators Details'!$A$2:$B$77,MATCH(C218,'Senators Details'!$A$2:$A$77,0),2)</f>
        <v>#N/A</v>
      </c>
      <c r="E218" s="60"/>
      <c r="F218" s="5" t="s">
        <v>770</v>
      </c>
      <c r="G218" s="60"/>
    </row>
    <row r="219" spans="1:7" ht="16.5" thickBot="1">
      <c r="A219" s="58"/>
      <c r="B219" s="58"/>
      <c r="C219" s="58"/>
      <c r="D219" s="58" t="e">
        <f>INDEX('Senators Details'!$A$2:$B$77,MATCH(C219,'Senators Details'!$A$2:$A$77,0),2)</f>
        <v>#N/A</v>
      </c>
      <c r="E219" s="58"/>
      <c r="F219" s="4"/>
      <c r="G219" s="58"/>
    </row>
    <row r="220" spans="1:7" ht="31.5">
      <c r="A220" s="57">
        <v>33</v>
      </c>
      <c r="B220" s="57" t="s">
        <v>924</v>
      </c>
      <c r="C220" s="57" t="s">
        <v>537</v>
      </c>
      <c r="D220" s="57" t="str">
        <f>INDEX('Senators Details'!$A$2:$B$77,MATCH(C220,'Senators Details'!$A$2:$A$77,0),2)</f>
        <v>ALP</v>
      </c>
      <c r="E220" s="57" t="s">
        <v>771</v>
      </c>
      <c r="F220" s="13" t="s">
        <v>772</v>
      </c>
      <c r="G220" s="66">
        <v>39265</v>
      </c>
    </row>
    <row r="221" spans="1:7" ht="47.25">
      <c r="A221" s="60"/>
      <c r="B221" s="60"/>
      <c r="C221" s="60"/>
      <c r="D221" s="60" t="e">
        <f>INDEX('Senators Details'!$A$2:$B$77,MATCH(C221,'Senators Details'!$A$2:$A$77,0),2)</f>
        <v>#N/A</v>
      </c>
      <c r="E221" s="60"/>
      <c r="F221" s="13" t="s">
        <v>773</v>
      </c>
      <c r="G221" s="60"/>
    </row>
    <row r="222" spans="1:7" ht="31.5">
      <c r="A222" s="60"/>
      <c r="B222" s="60"/>
      <c r="C222" s="60"/>
      <c r="D222" s="60" t="e">
        <f>INDEX('Senators Details'!$A$2:$B$77,MATCH(C222,'Senators Details'!$A$2:$A$77,0),2)</f>
        <v>#N/A</v>
      </c>
      <c r="E222" s="60"/>
      <c r="F222" s="13" t="s">
        <v>774</v>
      </c>
      <c r="G222" s="60"/>
    </row>
    <row r="223" spans="1:7" ht="47.25">
      <c r="A223" s="60"/>
      <c r="B223" s="60"/>
      <c r="C223" s="60"/>
      <c r="D223" s="60" t="e">
        <f>INDEX('Senators Details'!$A$2:$B$77,MATCH(C223,'Senators Details'!$A$2:$A$77,0),2)</f>
        <v>#N/A</v>
      </c>
      <c r="E223" s="60"/>
      <c r="F223" s="13" t="s">
        <v>775</v>
      </c>
      <c r="G223" s="60"/>
    </row>
    <row r="224" spans="1:7" ht="31.5">
      <c r="A224" s="60"/>
      <c r="B224" s="60"/>
      <c r="C224" s="60"/>
      <c r="D224" s="60" t="e">
        <f>INDEX('Senators Details'!$A$2:$B$77,MATCH(C224,'Senators Details'!$A$2:$A$77,0),2)</f>
        <v>#N/A</v>
      </c>
      <c r="E224" s="60"/>
      <c r="F224" s="13" t="s">
        <v>776</v>
      </c>
      <c r="G224" s="60"/>
    </row>
    <row r="225" spans="1:7" ht="15.75">
      <c r="A225" s="60"/>
      <c r="B225" s="60"/>
      <c r="C225" s="60"/>
      <c r="D225" s="60" t="e">
        <f>INDEX('Senators Details'!$A$2:$B$77,MATCH(C225,'Senators Details'!$A$2:$A$77,0),2)</f>
        <v>#N/A</v>
      </c>
      <c r="E225" s="60"/>
      <c r="F225" s="13" t="s">
        <v>777</v>
      </c>
      <c r="G225" s="60"/>
    </row>
    <row r="226" spans="1:7" ht="31.5">
      <c r="A226" s="60"/>
      <c r="B226" s="60"/>
      <c r="C226" s="60"/>
      <c r="D226" s="60" t="e">
        <f>INDEX('Senators Details'!$A$2:$B$77,MATCH(C226,'Senators Details'!$A$2:$A$77,0),2)</f>
        <v>#N/A</v>
      </c>
      <c r="E226" s="60"/>
      <c r="F226" s="13" t="s">
        <v>778</v>
      </c>
      <c r="G226" s="60"/>
    </row>
    <row r="227" spans="1:7" ht="63">
      <c r="A227" s="60"/>
      <c r="B227" s="60"/>
      <c r="C227" s="60"/>
      <c r="D227" s="60" t="e">
        <f>INDEX('Senators Details'!$A$2:$B$77,MATCH(C227,'Senators Details'!$A$2:$A$77,0),2)</f>
        <v>#N/A</v>
      </c>
      <c r="E227" s="60"/>
      <c r="F227" s="13" t="s">
        <v>779</v>
      </c>
      <c r="G227" s="60"/>
    </row>
    <row r="228" spans="1:7" ht="47.25">
      <c r="A228" s="60"/>
      <c r="B228" s="60"/>
      <c r="C228" s="60"/>
      <c r="D228" s="60" t="e">
        <f>INDEX('Senators Details'!$A$2:$B$77,MATCH(C228,'Senators Details'!$A$2:$A$77,0),2)</f>
        <v>#N/A</v>
      </c>
      <c r="E228" s="60"/>
      <c r="F228" s="13" t="s">
        <v>780</v>
      </c>
      <c r="G228" s="60"/>
    </row>
    <row r="229" spans="1:7" ht="63">
      <c r="A229" s="60"/>
      <c r="B229" s="60"/>
      <c r="C229" s="60"/>
      <c r="D229" s="60" t="e">
        <f>INDEX('Senators Details'!$A$2:$B$77,MATCH(C229,'Senators Details'!$A$2:$A$77,0),2)</f>
        <v>#N/A</v>
      </c>
      <c r="E229" s="60"/>
      <c r="F229" s="13" t="s">
        <v>781</v>
      </c>
      <c r="G229" s="60"/>
    </row>
    <row r="230" spans="1:7" ht="63">
      <c r="A230" s="60"/>
      <c r="B230" s="60"/>
      <c r="C230" s="60"/>
      <c r="D230" s="60" t="e">
        <f>INDEX('Senators Details'!$A$2:$B$77,MATCH(C230,'Senators Details'!$A$2:$A$77,0),2)</f>
        <v>#N/A</v>
      </c>
      <c r="E230" s="60"/>
      <c r="F230" s="13" t="s">
        <v>782</v>
      </c>
      <c r="G230" s="60"/>
    </row>
    <row r="231" spans="1:7" ht="78.75">
      <c r="A231" s="60"/>
      <c r="B231" s="60"/>
      <c r="C231" s="60"/>
      <c r="D231" s="60" t="e">
        <f>INDEX('Senators Details'!$A$2:$B$77,MATCH(C231,'Senators Details'!$A$2:$A$77,0),2)</f>
        <v>#N/A</v>
      </c>
      <c r="E231" s="60"/>
      <c r="F231" s="13" t="s">
        <v>234</v>
      </c>
      <c r="G231" s="60"/>
    </row>
    <row r="232" spans="1:7" ht="63">
      <c r="A232" s="60"/>
      <c r="B232" s="60"/>
      <c r="C232" s="60"/>
      <c r="D232" s="60" t="e">
        <f>INDEX('Senators Details'!$A$2:$B$77,MATCH(C232,'Senators Details'!$A$2:$A$77,0),2)</f>
        <v>#N/A</v>
      </c>
      <c r="E232" s="60"/>
      <c r="F232" s="13" t="s">
        <v>235</v>
      </c>
      <c r="G232" s="60"/>
    </row>
    <row r="233" spans="1:7" ht="16.5" thickBot="1">
      <c r="A233" s="58"/>
      <c r="B233" s="58"/>
      <c r="C233" s="58"/>
      <c r="D233" s="58" t="e">
        <f>INDEX('Senators Details'!$A$2:$B$77,MATCH(C233,'Senators Details'!$A$2:$A$77,0),2)</f>
        <v>#N/A</v>
      </c>
      <c r="E233" s="58"/>
      <c r="F233" s="6"/>
      <c r="G233" s="58"/>
    </row>
    <row r="234" spans="1:7" ht="31.5">
      <c r="A234" s="57">
        <v>34</v>
      </c>
      <c r="B234" s="57" t="s">
        <v>924</v>
      </c>
      <c r="C234" s="57" t="s">
        <v>537</v>
      </c>
      <c r="D234" s="57" t="str">
        <f>INDEX('Senators Details'!$A$2:$B$77,MATCH(C234,'Senators Details'!$A$2:$A$77,0),2)</f>
        <v>ALP</v>
      </c>
      <c r="E234" s="57" t="s">
        <v>236</v>
      </c>
      <c r="F234" s="5" t="s">
        <v>237</v>
      </c>
      <c r="G234" s="57" t="s">
        <v>707</v>
      </c>
    </row>
    <row r="235" spans="1:7" ht="15.75">
      <c r="A235" s="60"/>
      <c r="B235" s="60"/>
      <c r="C235" s="60"/>
      <c r="D235" s="60" t="e">
        <f>INDEX('Senators Details'!$A$2:$B$77,MATCH(C235,'Senators Details'!$A$2:$A$77,0),2)</f>
        <v>#N/A</v>
      </c>
      <c r="E235" s="60"/>
      <c r="F235" s="5" t="s">
        <v>238</v>
      </c>
      <c r="G235" s="60"/>
    </row>
    <row r="236" spans="1:7" ht="31.5">
      <c r="A236" s="60"/>
      <c r="B236" s="60"/>
      <c r="C236" s="60"/>
      <c r="D236" s="60" t="e">
        <f>INDEX('Senators Details'!$A$2:$B$77,MATCH(C236,'Senators Details'!$A$2:$A$77,0),2)</f>
        <v>#N/A</v>
      </c>
      <c r="E236" s="60"/>
      <c r="F236" s="5" t="s">
        <v>239</v>
      </c>
      <c r="G236" s="60"/>
    </row>
    <row r="237" spans="1:7" ht="15.75">
      <c r="A237" s="60"/>
      <c r="B237" s="60"/>
      <c r="C237" s="60"/>
      <c r="D237" s="60" t="e">
        <f>INDEX('Senators Details'!$A$2:$B$77,MATCH(C237,'Senators Details'!$A$2:$A$77,0),2)</f>
        <v>#N/A</v>
      </c>
      <c r="E237" s="60"/>
      <c r="F237" s="5" t="s">
        <v>240</v>
      </c>
      <c r="G237" s="60"/>
    </row>
    <row r="238" spans="1:7" ht="63">
      <c r="A238" s="60"/>
      <c r="B238" s="60"/>
      <c r="C238" s="60"/>
      <c r="D238" s="60" t="e">
        <f>INDEX('Senators Details'!$A$2:$B$77,MATCH(C238,'Senators Details'!$A$2:$A$77,0),2)</f>
        <v>#N/A</v>
      </c>
      <c r="E238" s="60"/>
      <c r="F238" s="5" t="s">
        <v>241</v>
      </c>
      <c r="G238" s="60"/>
    </row>
    <row r="239" spans="1:7" ht="15.75">
      <c r="A239" s="60"/>
      <c r="B239" s="60"/>
      <c r="C239" s="60"/>
      <c r="D239" s="60" t="e">
        <f>INDEX('Senators Details'!$A$2:$B$77,MATCH(C239,'Senators Details'!$A$2:$A$77,0),2)</f>
        <v>#N/A</v>
      </c>
      <c r="E239" s="60"/>
      <c r="F239" s="5" t="s">
        <v>242</v>
      </c>
      <c r="G239" s="60"/>
    </row>
    <row r="240" spans="1:7" ht="15.75">
      <c r="A240" s="60"/>
      <c r="B240" s="60"/>
      <c r="C240" s="60"/>
      <c r="D240" s="60" t="e">
        <f>INDEX('Senators Details'!$A$2:$B$77,MATCH(C240,'Senators Details'!$A$2:$A$77,0),2)</f>
        <v>#N/A</v>
      </c>
      <c r="E240" s="60"/>
      <c r="F240" s="5" t="s">
        <v>243</v>
      </c>
      <c r="G240" s="60"/>
    </row>
    <row r="241" spans="1:7" ht="126" customHeight="1">
      <c r="A241" s="60"/>
      <c r="B241" s="60"/>
      <c r="C241" s="60"/>
      <c r="D241" s="60" t="e">
        <f>INDEX('Senators Details'!$A$2:$B$77,MATCH(C241,'Senators Details'!$A$2:$A$77,0),2)</f>
        <v>#N/A</v>
      </c>
      <c r="E241" s="60"/>
      <c r="F241" s="5" t="s">
        <v>244</v>
      </c>
      <c r="G241" s="60"/>
    </row>
    <row r="242" spans="1:7" ht="31.5">
      <c r="A242" s="60"/>
      <c r="B242" s="60"/>
      <c r="C242" s="60"/>
      <c r="D242" s="60" t="e">
        <f>INDEX('Senators Details'!$A$2:$B$77,MATCH(C242,'Senators Details'!$A$2:$A$77,0),2)</f>
        <v>#N/A</v>
      </c>
      <c r="E242" s="60"/>
      <c r="F242" s="5" t="s">
        <v>245</v>
      </c>
      <c r="G242" s="60"/>
    </row>
    <row r="243" spans="1:7" ht="31.5">
      <c r="A243" s="60"/>
      <c r="B243" s="60"/>
      <c r="C243" s="60"/>
      <c r="D243" s="60" t="e">
        <f>INDEX('Senators Details'!$A$2:$B$77,MATCH(C243,'Senators Details'!$A$2:$A$77,0),2)</f>
        <v>#N/A</v>
      </c>
      <c r="E243" s="60"/>
      <c r="F243" s="5" t="s">
        <v>246</v>
      </c>
      <c r="G243" s="60"/>
    </row>
    <row r="244" spans="1:7" ht="47.25">
      <c r="A244" s="60"/>
      <c r="B244" s="60"/>
      <c r="C244" s="60"/>
      <c r="D244" s="60" t="e">
        <f>INDEX('Senators Details'!$A$2:$B$77,MATCH(C244,'Senators Details'!$A$2:$A$77,0),2)</f>
        <v>#N/A</v>
      </c>
      <c r="E244" s="60"/>
      <c r="F244" s="5" t="s">
        <v>798</v>
      </c>
      <c r="G244" s="60"/>
    </row>
    <row r="245" spans="1:7" ht="15.75">
      <c r="A245" s="60"/>
      <c r="B245" s="60"/>
      <c r="C245" s="60"/>
      <c r="D245" s="60" t="e">
        <f>INDEX('Senators Details'!$A$2:$B$77,MATCH(C245,'Senators Details'!$A$2:$A$77,0),2)</f>
        <v>#N/A</v>
      </c>
      <c r="E245" s="60"/>
      <c r="F245" s="5" t="s">
        <v>799</v>
      </c>
      <c r="G245" s="60"/>
    </row>
    <row r="246" spans="1:7" ht="47.25">
      <c r="A246" s="60"/>
      <c r="B246" s="60"/>
      <c r="C246" s="60"/>
      <c r="D246" s="60" t="e">
        <f>INDEX('Senators Details'!$A$2:$B$77,MATCH(C246,'Senators Details'!$A$2:$A$77,0),2)</f>
        <v>#N/A</v>
      </c>
      <c r="E246" s="60"/>
      <c r="F246" s="5" t="s">
        <v>800</v>
      </c>
      <c r="G246" s="60"/>
    </row>
    <row r="247" spans="1:7" ht="63">
      <c r="A247" s="60"/>
      <c r="B247" s="60"/>
      <c r="C247" s="60"/>
      <c r="D247" s="60" t="e">
        <f>INDEX('Senators Details'!$A$2:$B$77,MATCH(C247,'Senators Details'!$A$2:$A$77,0),2)</f>
        <v>#N/A</v>
      </c>
      <c r="E247" s="60"/>
      <c r="F247" s="5" t="s">
        <v>801</v>
      </c>
      <c r="G247" s="60"/>
    </row>
    <row r="248" spans="1:7" ht="15.75">
      <c r="A248" s="60"/>
      <c r="B248" s="60"/>
      <c r="C248" s="60"/>
      <c r="D248" s="60" t="e">
        <f>INDEX('Senators Details'!$A$2:$B$77,MATCH(C248,'Senators Details'!$A$2:$A$77,0),2)</f>
        <v>#N/A</v>
      </c>
      <c r="E248" s="60"/>
      <c r="F248" s="5" t="s">
        <v>766</v>
      </c>
      <c r="G248" s="60"/>
    </row>
    <row r="249" spans="1:7" ht="15.75">
      <c r="A249" s="60"/>
      <c r="B249" s="60"/>
      <c r="C249" s="60"/>
      <c r="D249" s="60" t="e">
        <f>INDEX('Senators Details'!$A$2:$B$77,MATCH(C249,'Senators Details'!$A$2:$A$77,0),2)</f>
        <v>#N/A</v>
      </c>
      <c r="E249" s="60"/>
      <c r="F249" s="5" t="s">
        <v>53</v>
      </c>
      <c r="G249" s="60"/>
    </row>
    <row r="250" spans="1:7" ht="31.5">
      <c r="A250" s="60"/>
      <c r="B250" s="60"/>
      <c r="C250" s="60"/>
      <c r="D250" s="60" t="e">
        <f>INDEX('Senators Details'!$A$2:$B$77,MATCH(C250,'Senators Details'!$A$2:$A$77,0),2)</f>
        <v>#N/A</v>
      </c>
      <c r="E250" s="60"/>
      <c r="F250" s="5" t="s">
        <v>802</v>
      </c>
      <c r="G250" s="60"/>
    </row>
    <row r="251" spans="1:7" ht="31.5">
      <c r="A251" s="60"/>
      <c r="B251" s="60"/>
      <c r="C251" s="60"/>
      <c r="D251" s="60" t="e">
        <f>INDEX('Senators Details'!$A$2:$B$77,MATCH(C251,'Senators Details'!$A$2:$A$77,0),2)</f>
        <v>#N/A</v>
      </c>
      <c r="E251" s="60"/>
      <c r="F251" s="5" t="s">
        <v>803</v>
      </c>
      <c r="G251" s="60"/>
    </row>
    <row r="252" spans="1:7" ht="16.5" thickBot="1">
      <c r="A252" s="58"/>
      <c r="B252" s="58"/>
      <c r="C252" s="58"/>
      <c r="D252" s="58" t="e">
        <f>INDEX('Senators Details'!$A$2:$B$77,MATCH(C252,'Senators Details'!$A$2:$A$77,0),2)</f>
        <v>#N/A</v>
      </c>
      <c r="E252" s="58"/>
      <c r="F252" s="6"/>
      <c r="G252" s="58"/>
    </row>
    <row r="253" spans="1:7" ht="78.75">
      <c r="A253" s="57">
        <v>35</v>
      </c>
      <c r="B253" s="57" t="s">
        <v>924</v>
      </c>
      <c r="C253" s="57" t="s">
        <v>537</v>
      </c>
      <c r="D253" s="57" t="str">
        <f>INDEX('Senators Details'!$A$2:$B$77,MATCH(C253,'Senators Details'!$A$2:$A$77,0),2)</f>
        <v>ALP</v>
      </c>
      <c r="E253" s="57" t="s">
        <v>236</v>
      </c>
      <c r="F253" s="5" t="s">
        <v>804</v>
      </c>
      <c r="G253" s="57" t="s">
        <v>707</v>
      </c>
    </row>
    <row r="254" spans="1:7" ht="31.5">
      <c r="A254" s="60"/>
      <c r="B254" s="60"/>
      <c r="C254" s="60"/>
      <c r="D254" s="60" t="e">
        <f>INDEX('Senators Details'!$A$2:$B$77,MATCH(C254,'Senators Details'!$A$2:$A$77,0),2)</f>
        <v>#N/A</v>
      </c>
      <c r="E254" s="60"/>
      <c r="F254" s="5" t="s">
        <v>805</v>
      </c>
      <c r="G254" s="60"/>
    </row>
    <row r="255" spans="1:7" ht="15.75">
      <c r="A255" s="60"/>
      <c r="B255" s="60"/>
      <c r="C255" s="60"/>
      <c r="D255" s="60" t="e">
        <f>INDEX('Senators Details'!$A$2:$B$77,MATCH(C255,'Senators Details'!$A$2:$A$77,0),2)</f>
        <v>#N/A</v>
      </c>
      <c r="E255" s="60"/>
      <c r="F255" s="5" t="s">
        <v>806</v>
      </c>
      <c r="G255" s="60"/>
    </row>
    <row r="256" spans="1:7" ht="15.75">
      <c r="A256" s="60"/>
      <c r="B256" s="60"/>
      <c r="C256" s="60"/>
      <c r="D256" s="60" t="e">
        <f>INDEX('Senators Details'!$A$2:$B$77,MATCH(C256,'Senators Details'!$A$2:$A$77,0),2)</f>
        <v>#N/A</v>
      </c>
      <c r="E256" s="60"/>
      <c r="F256" s="5" t="s">
        <v>807</v>
      </c>
      <c r="G256" s="60"/>
    </row>
    <row r="257" spans="1:7" ht="47.25" customHeight="1">
      <c r="A257" s="60"/>
      <c r="B257" s="60"/>
      <c r="C257" s="60"/>
      <c r="D257" s="60" t="e">
        <f>INDEX('Senators Details'!$A$2:$B$77,MATCH(C257,'Senators Details'!$A$2:$A$77,0),2)</f>
        <v>#N/A</v>
      </c>
      <c r="E257" s="60"/>
      <c r="F257" s="5" t="s">
        <v>808</v>
      </c>
      <c r="G257" s="60"/>
    </row>
    <row r="258" spans="1:7" ht="31.5">
      <c r="A258" s="60"/>
      <c r="B258" s="60"/>
      <c r="C258" s="60"/>
      <c r="D258" s="60" t="e">
        <f>INDEX('Senators Details'!$A$2:$B$77,MATCH(C258,'Senators Details'!$A$2:$A$77,0),2)</f>
        <v>#N/A</v>
      </c>
      <c r="E258" s="60"/>
      <c r="F258" s="5" t="s">
        <v>809</v>
      </c>
      <c r="G258" s="60"/>
    </row>
    <row r="259" spans="1:7" ht="15.75">
      <c r="A259" s="60"/>
      <c r="B259" s="60"/>
      <c r="C259" s="60"/>
      <c r="D259" s="60" t="e">
        <f>INDEX('Senators Details'!$A$2:$B$77,MATCH(C259,'Senators Details'!$A$2:$A$77,0),2)</f>
        <v>#N/A</v>
      </c>
      <c r="E259" s="60"/>
      <c r="F259" s="5" t="s">
        <v>810</v>
      </c>
      <c r="G259" s="60"/>
    </row>
    <row r="260" spans="1:7" ht="15.75">
      <c r="A260" s="60"/>
      <c r="B260" s="60"/>
      <c r="C260" s="60"/>
      <c r="D260" s="60" t="e">
        <f>INDEX('Senators Details'!$A$2:$B$77,MATCH(C260,'Senators Details'!$A$2:$A$77,0),2)</f>
        <v>#N/A</v>
      </c>
      <c r="E260" s="60"/>
      <c r="F260" s="5" t="s">
        <v>811</v>
      </c>
      <c r="G260" s="60"/>
    </row>
    <row r="261" spans="1:7" ht="15.75">
      <c r="A261" s="60"/>
      <c r="B261" s="60"/>
      <c r="C261" s="60"/>
      <c r="D261" s="60" t="e">
        <f>INDEX('Senators Details'!$A$2:$B$77,MATCH(C261,'Senators Details'!$A$2:$A$77,0),2)</f>
        <v>#N/A</v>
      </c>
      <c r="E261" s="60"/>
      <c r="F261" s="5" t="s">
        <v>812</v>
      </c>
      <c r="G261" s="60"/>
    </row>
    <row r="262" spans="1:7" ht="16.5" thickBot="1">
      <c r="A262" s="58"/>
      <c r="B262" s="58"/>
      <c r="C262" s="58"/>
      <c r="D262" s="58" t="e">
        <f>INDEX('Senators Details'!$A$2:$B$77,MATCH(C262,'Senators Details'!$A$2:$A$77,0),2)</f>
        <v>#N/A</v>
      </c>
      <c r="E262" s="58"/>
      <c r="F262" s="6"/>
      <c r="G262" s="58"/>
    </row>
    <row r="263" spans="1:7" ht="47.25">
      <c r="A263" s="57">
        <v>36</v>
      </c>
      <c r="B263" s="57" t="s">
        <v>816</v>
      </c>
      <c r="C263" s="57" t="s">
        <v>813</v>
      </c>
      <c r="D263" s="57" t="str">
        <f>INDEX('Senators Details'!$A$2:$B$77,MATCH(C263,'Senators Details'!$A$2:$A$77,0),2)</f>
        <v>ALP</v>
      </c>
      <c r="E263" s="57" t="s">
        <v>236</v>
      </c>
      <c r="F263" s="5" t="s">
        <v>814</v>
      </c>
      <c r="G263" s="66">
        <v>39264</v>
      </c>
    </row>
    <row r="264" spans="1:7" ht="16.5" thickBot="1">
      <c r="A264" s="58"/>
      <c r="B264" s="58"/>
      <c r="C264" s="58"/>
      <c r="D264" s="58" t="e">
        <f>INDEX('Senators Details'!$A$2:$B$77,MATCH(C264,'Senators Details'!$A$2:$A$77,0),2)</f>
        <v>#N/A</v>
      </c>
      <c r="E264" s="58"/>
      <c r="F264" s="6" t="s">
        <v>815</v>
      </c>
      <c r="G264" s="58"/>
    </row>
    <row r="265" spans="1:7" ht="47.25">
      <c r="A265" s="57">
        <v>37</v>
      </c>
      <c r="B265" s="57" t="s">
        <v>819</v>
      </c>
      <c r="C265" s="57" t="s">
        <v>813</v>
      </c>
      <c r="D265" s="57" t="str">
        <f>INDEX('Senators Details'!$A$2:$B$77,MATCH(C265,'Senators Details'!$A$2:$A$77,0),2)</f>
        <v>ALP</v>
      </c>
      <c r="E265" s="57" t="s">
        <v>236</v>
      </c>
      <c r="F265" s="5" t="s">
        <v>817</v>
      </c>
      <c r="G265" s="66">
        <v>39264</v>
      </c>
    </row>
    <row r="266" spans="1:7" ht="32.25" thickBot="1">
      <c r="A266" s="58"/>
      <c r="B266" s="58"/>
      <c r="C266" s="58"/>
      <c r="D266" s="58" t="e">
        <f>INDEX('Senators Details'!$A$2:$B$77,MATCH(C266,'Senators Details'!$A$2:$A$77,0),2)</f>
        <v>#N/A</v>
      </c>
      <c r="E266" s="58"/>
      <c r="F266" s="6" t="s">
        <v>818</v>
      </c>
      <c r="G266" s="58"/>
    </row>
    <row r="267" spans="1:7" ht="31.5">
      <c r="A267" s="57">
        <v>38</v>
      </c>
      <c r="B267" s="57" t="s">
        <v>823</v>
      </c>
      <c r="C267" s="57" t="s">
        <v>537</v>
      </c>
      <c r="D267" s="57" t="str">
        <f>INDEX('Senators Details'!$A$2:$B$77,MATCH(C267,'Senators Details'!$A$2:$A$77,0),2)</f>
        <v>ALP</v>
      </c>
      <c r="E267" s="57" t="s">
        <v>236</v>
      </c>
      <c r="F267" s="5" t="s">
        <v>820</v>
      </c>
      <c r="G267" s="66">
        <v>39264</v>
      </c>
    </row>
    <row r="268" spans="1:7" ht="47.25">
      <c r="A268" s="60"/>
      <c r="B268" s="60"/>
      <c r="C268" s="60"/>
      <c r="D268" s="60" t="e">
        <f>INDEX('Senators Details'!$A$2:$B$77,MATCH(C268,'Senators Details'!$A$2:$A$77,0),2)</f>
        <v>#N/A</v>
      </c>
      <c r="E268" s="60"/>
      <c r="F268" s="5" t="s">
        <v>821</v>
      </c>
      <c r="G268" s="60"/>
    </row>
    <row r="269" spans="1:7" ht="95.25" customHeight="1" thickBot="1">
      <c r="A269" s="58"/>
      <c r="B269" s="58"/>
      <c r="C269" s="58"/>
      <c r="D269" s="58" t="e">
        <f>INDEX('Senators Details'!$A$2:$B$77,MATCH(C269,'Senators Details'!$A$2:$A$77,0),2)</f>
        <v>#N/A</v>
      </c>
      <c r="E269" s="58"/>
      <c r="F269" s="6" t="s">
        <v>822</v>
      </c>
      <c r="G269" s="58"/>
    </row>
    <row r="270" spans="1:7" ht="48" thickBot="1">
      <c r="A270" s="7">
        <v>39</v>
      </c>
      <c r="B270" s="1" t="s">
        <v>825</v>
      </c>
      <c r="C270" s="1" t="s">
        <v>537</v>
      </c>
      <c r="D270" s="1" t="str">
        <f>INDEX('Senators Details'!$A$2:$B$77,MATCH(C270,'Senators Details'!$A$2:$A$77,0),2)</f>
        <v>ALP</v>
      </c>
      <c r="E270" s="1" t="s">
        <v>236</v>
      </c>
      <c r="F270" s="6" t="s">
        <v>824</v>
      </c>
      <c r="G270" s="44">
        <v>39264</v>
      </c>
    </row>
    <row r="271" spans="1:7" ht="15.75">
      <c r="A271" s="57">
        <v>40</v>
      </c>
      <c r="B271" s="57" t="s">
        <v>831</v>
      </c>
      <c r="C271" s="57" t="s">
        <v>827</v>
      </c>
      <c r="D271" s="57" t="str">
        <f>INDEX('Senators Details'!$A$2:$B$77,MATCH(C271,'Senators Details'!$A$2:$A$77,0),2)</f>
        <v>ALP</v>
      </c>
      <c r="E271" s="57" t="s">
        <v>826</v>
      </c>
      <c r="F271" s="3" t="s">
        <v>828</v>
      </c>
      <c r="G271" s="70">
        <v>39493</v>
      </c>
    </row>
    <row r="272" spans="1:7" ht="15.75">
      <c r="A272" s="60"/>
      <c r="B272" s="60"/>
      <c r="C272" s="60"/>
      <c r="D272" s="60" t="e">
        <f>INDEX('Senators Details'!$A$2:$B$77,MATCH(C272,'Senators Details'!$A$2:$A$77,0),2)</f>
        <v>#N/A</v>
      </c>
      <c r="E272" s="60"/>
      <c r="F272" s="3" t="s">
        <v>829</v>
      </c>
      <c r="G272" s="60"/>
    </row>
    <row r="273" spans="1:7" ht="94.5" customHeight="1">
      <c r="A273" s="60"/>
      <c r="B273" s="60"/>
      <c r="C273" s="60"/>
      <c r="D273" s="60" t="e">
        <f>INDEX('Senators Details'!$A$2:$B$77,MATCH(C273,'Senators Details'!$A$2:$A$77,0),2)</f>
        <v>#N/A</v>
      </c>
      <c r="E273" s="60"/>
      <c r="F273" s="3" t="s">
        <v>830</v>
      </c>
      <c r="G273" s="60"/>
    </row>
    <row r="274" spans="1:7" ht="16.5" thickBot="1">
      <c r="A274" s="58"/>
      <c r="B274" s="58"/>
      <c r="C274" s="58"/>
      <c r="D274" s="58" t="e">
        <f>INDEX('Senators Details'!$A$2:$B$77,MATCH(C274,'Senators Details'!$A$2:$A$77,0),2)</f>
        <v>#N/A</v>
      </c>
      <c r="E274" s="58"/>
      <c r="F274" s="4"/>
      <c r="G274" s="58"/>
    </row>
    <row r="275" spans="1:7" ht="31.5">
      <c r="A275" s="57">
        <v>41</v>
      </c>
      <c r="B275" s="57" t="s">
        <v>837</v>
      </c>
      <c r="C275" s="57" t="s">
        <v>537</v>
      </c>
      <c r="D275" s="57" t="str">
        <f>INDEX('Senators Details'!$A$2:$B$77,MATCH(C275,'Senators Details'!$A$2:$A$77,0),2)</f>
        <v>ALP</v>
      </c>
      <c r="E275" s="57" t="s">
        <v>826</v>
      </c>
      <c r="F275" s="3" t="s">
        <v>832</v>
      </c>
      <c r="G275" s="70">
        <v>39493</v>
      </c>
    </row>
    <row r="276" spans="1:7" ht="31.5">
      <c r="A276" s="60"/>
      <c r="B276" s="60"/>
      <c r="C276" s="60"/>
      <c r="D276" s="60" t="e">
        <f>INDEX('Senators Details'!$A$2:$B$77,MATCH(C276,'Senators Details'!$A$2:$A$77,0),2)</f>
        <v>#N/A</v>
      </c>
      <c r="E276" s="60"/>
      <c r="F276" s="3" t="s">
        <v>833</v>
      </c>
      <c r="G276" s="60"/>
    </row>
    <row r="277" spans="1:7" ht="31.5">
      <c r="A277" s="60"/>
      <c r="B277" s="60"/>
      <c r="C277" s="60"/>
      <c r="D277" s="60" t="e">
        <f>INDEX('Senators Details'!$A$2:$B$77,MATCH(C277,'Senators Details'!$A$2:$A$77,0),2)</f>
        <v>#N/A</v>
      </c>
      <c r="E277" s="60"/>
      <c r="F277" s="3" t="s">
        <v>834</v>
      </c>
      <c r="G277" s="60"/>
    </row>
    <row r="278" spans="1:7" ht="31.5">
      <c r="A278" s="60"/>
      <c r="B278" s="60"/>
      <c r="C278" s="60"/>
      <c r="D278" s="60" t="e">
        <f>INDEX('Senators Details'!$A$2:$B$77,MATCH(C278,'Senators Details'!$A$2:$A$77,0),2)</f>
        <v>#N/A</v>
      </c>
      <c r="E278" s="60"/>
      <c r="F278" s="3" t="s">
        <v>835</v>
      </c>
      <c r="G278" s="60"/>
    </row>
    <row r="279" spans="1:7" ht="48" thickBot="1">
      <c r="A279" s="58"/>
      <c r="B279" s="58"/>
      <c r="C279" s="58"/>
      <c r="D279" s="58" t="e">
        <f>INDEX('Senators Details'!$A$2:$B$77,MATCH(C279,'Senators Details'!$A$2:$A$77,0),2)</f>
        <v>#N/A</v>
      </c>
      <c r="E279" s="58"/>
      <c r="F279" s="4" t="s">
        <v>836</v>
      </c>
      <c r="G279" s="58"/>
    </row>
    <row r="280" spans="1:7" ht="15.75">
      <c r="A280" s="57">
        <v>42</v>
      </c>
      <c r="B280" s="57" t="s">
        <v>840</v>
      </c>
      <c r="C280" s="57" t="s">
        <v>537</v>
      </c>
      <c r="D280" s="57" t="str">
        <f>INDEX('Senators Details'!$A$2:$B$77,MATCH(C280,'Senators Details'!$A$2:$A$77,0),2)</f>
        <v>ALP</v>
      </c>
      <c r="E280" s="57" t="s">
        <v>826</v>
      </c>
      <c r="F280" s="3" t="s">
        <v>838</v>
      </c>
      <c r="G280" s="70">
        <v>39493</v>
      </c>
    </row>
    <row r="281" spans="1:7" ht="32.25" thickBot="1">
      <c r="A281" s="58"/>
      <c r="B281" s="58"/>
      <c r="C281" s="58"/>
      <c r="D281" s="58" t="e">
        <f>INDEX('Senators Details'!$A$2:$B$77,MATCH(C281,'Senators Details'!$A$2:$A$77,0),2)</f>
        <v>#N/A</v>
      </c>
      <c r="E281" s="58"/>
      <c r="F281" s="4" t="s">
        <v>839</v>
      </c>
      <c r="G281" s="58"/>
    </row>
    <row r="282" spans="1:7" ht="15.75">
      <c r="A282" s="57">
        <v>43</v>
      </c>
      <c r="B282" s="57" t="s">
        <v>845</v>
      </c>
      <c r="C282" s="57" t="s">
        <v>841</v>
      </c>
      <c r="D282" s="57" t="str">
        <f>INDEX('Senators Details'!$A$2:$B$77,MATCH(C282,'Senators Details'!$A$2:$A$77,0),2)</f>
        <v>AG</v>
      </c>
      <c r="E282" s="57" t="s">
        <v>826</v>
      </c>
      <c r="F282" s="3" t="s">
        <v>842</v>
      </c>
      <c r="G282" s="57"/>
    </row>
    <row r="283" spans="1:7" ht="12.75" customHeight="1">
      <c r="A283" s="60"/>
      <c r="B283" s="60"/>
      <c r="C283" s="60"/>
      <c r="D283" s="60" t="e">
        <f>INDEX('Senators Details'!$A$2:$B$77,MATCH(C283,'Senators Details'!$A$2:$A$77,0),2)</f>
        <v>#N/A</v>
      </c>
      <c r="E283" s="60"/>
      <c r="F283" s="11"/>
      <c r="G283" s="60"/>
    </row>
    <row r="284" spans="1:7" ht="31.5">
      <c r="A284" s="60"/>
      <c r="B284" s="60"/>
      <c r="C284" s="60"/>
      <c r="D284" s="60" t="e">
        <f>INDEX('Senators Details'!$A$2:$B$77,MATCH(C284,'Senators Details'!$A$2:$A$77,0),2)</f>
        <v>#N/A</v>
      </c>
      <c r="E284" s="60"/>
      <c r="F284" s="3" t="s">
        <v>843</v>
      </c>
      <c r="G284" s="60"/>
    </row>
    <row r="285" spans="1:7" ht="12.75" customHeight="1">
      <c r="A285" s="60"/>
      <c r="B285" s="60"/>
      <c r="C285" s="60"/>
      <c r="D285" s="60" t="e">
        <f>INDEX('Senators Details'!$A$2:$B$77,MATCH(C285,'Senators Details'!$A$2:$A$77,0),2)</f>
        <v>#N/A</v>
      </c>
      <c r="E285" s="60"/>
      <c r="F285" s="11"/>
      <c r="G285" s="60"/>
    </row>
    <row r="286" spans="1:7" ht="16.5" thickBot="1">
      <c r="A286" s="58"/>
      <c r="B286" s="58"/>
      <c r="C286" s="58"/>
      <c r="D286" s="58" t="e">
        <f>INDEX('Senators Details'!$A$2:$B$77,MATCH(C286,'Senators Details'!$A$2:$A$77,0),2)</f>
        <v>#N/A</v>
      </c>
      <c r="E286" s="58"/>
      <c r="F286" s="4" t="s">
        <v>844</v>
      </c>
      <c r="G286" s="58"/>
    </row>
    <row r="287" spans="1:7" ht="15.75">
      <c r="A287" s="57">
        <v>44</v>
      </c>
      <c r="B287" s="57" t="s">
        <v>924</v>
      </c>
      <c r="C287" s="57" t="s">
        <v>996</v>
      </c>
      <c r="D287" s="57" t="str">
        <f>INDEX('Senators Details'!$A$2:$B$77,MATCH(C287,'Senators Details'!$A$2:$A$77,0),2)</f>
        <v>AD</v>
      </c>
      <c r="E287" s="57" t="s">
        <v>826</v>
      </c>
      <c r="F287" s="5" t="s">
        <v>846</v>
      </c>
      <c r="G287" s="70">
        <v>39493</v>
      </c>
    </row>
    <row r="288" spans="1:7" ht="63">
      <c r="A288" s="60"/>
      <c r="B288" s="60"/>
      <c r="C288" s="60"/>
      <c r="D288" s="60" t="e">
        <f>INDEX('Senators Details'!$A$2:$B$77,MATCH(C288,'Senators Details'!$A$2:$A$77,0),2)</f>
        <v>#N/A</v>
      </c>
      <c r="E288" s="60"/>
      <c r="F288" s="5" t="s">
        <v>847</v>
      </c>
      <c r="G288" s="60"/>
    </row>
    <row r="289" spans="1:7" ht="31.5">
      <c r="A289" s="60"/>
      <c r="B289" s="60"/>
      <c r="C289" s="60"/>
      <c r="D289" s="60" t="e">
        <f>INDEX('Senators Details'!$A$2:$B$77,MATCH(C289,'Senators Details'!$A$2:$A$77,0),2)</f>
        <v>#N/A</v>
      </c>
      <c r="E289" s="60"/>
      <c r="F289" s="5" t="s">
        <v>848</v>
      </c>
      <c r="G289" s="60"/>
    </row>
    <row r="290" spans="1:7" ht="31.5">
      <c r="A290" s="60"/>
      <c r="B290" s="60"/>
      <c r="C290" s="60"/>
      <c r="D290" s="60" t="e">
        <f>INDEX('Senators Details'!$A$2:$B$77,MATCH(C290,'Senators Details'!$A$2:$A$77,0),2)</f>
        <v>#N/A</v>
      </c>
      <c r="E290" s="60"/>
      <c r="F290" s="5" t="s">
        <v>849</v>
      </c>
      <c r="G290" s="60"/>
    </row>
    <row r="291" spans="1:7" ht="47.25">
      <c r="A291" s="60"/>
      <c r="B291" s="60"/>
      <c r="C291" s="60"/>
      <c r="D291" s="60" t="e">
        <f>INDEX('Senators Details'!$A$2:$B$77,MATCH(C291,'Senators Details'!$A$2:$A$77,0),2)</f>
        <v>#N/A</v>
      </c>
      <c r="E291" s="60"/>
      <c r="F291" s="5" t="s">
        <v>850</v>
      </c>
      <c r="G291" s="60"/>
    </row>
    <row r="292" spans="1:7" ht="47.25">
      <c r="A292" s="60"/>
      <c r="B292" s="60"/>
      <c r="C292" s="60"/>
      <c r="D292" s="60" t="e">
        <f>INDEX('Senators Details'!$A$2:$B$77,MATCH(C292,'Senators Details'!$A$2:$A$77,0),2)</f>
        <v>#N/A</v>
      </c>
      <c r="E292" s="60"/>
      <c r="F292" s="5" t="s">
        <v>851</v>
      </c>
      <c r="G292" s="60"/>
    </row>
    <row r="293" spans="1:7" ht="63">
      <c r="A293" s="60"/>
      <c r="B293" s="60"/>
      <c r="C293" s="60"/>
      <c r="D293" s="60" t="e">
        <f>INDEX('Senators Details'!$A$2:$B$77,MATCH(C293,'Senators Details'!$A$2:$A$77,0),2)</f>
        <v>#N/A</v>
      </c>
      <c r="E293" s="60"/>
      <c r="F293" s="5" t="s">
        <v>852</v>
      </c>
      <c r="G293" s="60"/>
    </row>
    <row r="294" spans="1:7" ht="78.75">
      <c r="A294" s="60"/>
      <c r="B294" s="60"/>
      <c r="C294" s="60"/>
      <c r="D294" s="60" t="e">
        <f>INDEX('Senators Details'!$A$2:$B$77,MATCH(C294,'Senators Details'!$A$2:$A$77,0),2)</f>
        <v>#N/A</v>
      </c>
      <c r="E294" s="60"/>
      <c r="F294" s="5" t="s">
        <v>310</v>
      </c>
      <c r="G294" s="60"/>
    </row>
    <row r="295" spans="1:7" ht="204.75">
      <c r="A295" s="60"/>
      <c r="B295" s="60"/>
      <c r="C295" s="60"/>
      <c r="D295" s="60" t="e">
        <f>INDEX('Senators Details'!$A$2:$B$77,MATCH(C295,'Senators Details'!$A$2:$A$77,0),2)</f>
        <v>#N/A</v>
      </c>
      <c r="E295" s="60"/>
      <c r="F295" s="5" t="s">
        <v>311</v>
      </c>
      <c r="G295" s="60"/>
    </row>
    <row r="296" spans="1:7" ht="47.25">
      <c r="A296" s="60"/>
      <c r="B296" s="60"/>
      <c r="C296" s="60"/>
      <c r="D296" s="60" t="e">
        <f>INDEX('Senators Details'!$A$2:$B$77,MATCH(C296,'Senators Details'!$A$2:$A$77,0),2)</f>
        <v>#N/A</v>
      </c>
      <c r="E296" s="60"/>
      <c r="F296" s="5" t="s">
        <v>312</v>
      </c>
      <c r="G296" s="60"/>
    </row>
    <row r="297" spans="1:7" ht="16.5" thickBot="1">
      <c r="A297" s="58"/>
      <c r="B297" s="58"/>
      <c r="C297" s="58"/>
      <c r="D297" s="58" t="e">
        <f>INDEX('Senators Details'!$A$2:$B$77,MATCH(C297,'Senators Details'!$A$2:$A$77,0),2)</f>
        <v>#N/A</v>
      </c>
      <c r="E297" s="58"/>
      <c r="F297" s="6"/>
      <c r="G297" s="58"/>
    </row>
    <row r="298" spans="1:7" ht="79.5" thickBot="1">
      <c r="A298" s="7">
        <v>45</v>
      </c>
      <c r="B298" s="1" t="s">
        <v>924</v>
      </c>
      <c r="C298" s="1" t="s">
        <v>996</v>
      </c>
      <c r="D298" s="1" t="str">
        <f>INDEX('Senators Details'!$A$2:$B$77,MATCH(C298,'Senators Details'!$A$2:$A$77,0),2)</f>
        <v>AD</v>
      </c>
      <c r="E298" s="1" t="s">
        <v>826</v>
      </c>
      <c r="F298" s="6" t="s">
        <v>865</v>
      </c>
      <c r="G298" s="44">
        <v>39493</v>
      </c>
    </row>
    <row r="299" spans="1:7" ht="47.25">
      <c r="A299" s="57">
        <v>46</v>
      </c>
      <c r="B299" s="57" t="s">
        <v>924</v>
      </c>
      <c r="C299" s="57" t="s">
        <v>537</v>
      </c>
      <c r="D299" s="57" t="str">
        <f>INDEX('Senators Details'!$A$2:$B$77,MATCH(C299,'Senators Details'!$A$2:$A$77,0),2)</f>
        <v>ALP</v>
      </c>
      <c r="E299" s="57" t="s">
        <v>826</v>
      </c>
      <c r="F299" s="5" t="s">
        <v>866</v>
      </c>
      <c r="G299" s="70">
        <v>39493</v>
      </c>
    </row>
    <row r="300" spans="1:7" ht="47.25">
      <c r="A300" s="60"/>
      <c r="B300" s="60"/>
      <c r="C300" s="60"/>
      <c r="D300" s="60" t="e">
        <f>INDEX('Senators Details'!$A$2:$B$77,MATCH(C300,'Senators Details'!$A$2:$A$77,0),2)</f>
        <v>#N/A</v>
      </c>
      <c r="E300" s="60"/>
      <c r="F300" s="5" t="s">
        <v>867</v>
      </c>
      <c r="G300" s="60"/>
    </row>
    <row r="301" spans="1:7" ht="110.25" customHeight="1">
      <c r="A301" s="60"/>
      <c r="B301" s="60"/>
      <c r="C301" s="60"/>
      <c r="D301" s="60" t="e">
        <f>INDEX('Senators Details'!$A$2:$B$77,MATCH(C301,'Senators Details'!$A$2:$A$77,0),2)</f>
        <v>#N/A</v>
      </c>
      <c r="E301" s="60"/>
      <c r="F301" s="5" t="s">
        <v>868</v>
      </c>
      <c r="G301" s="60"/>
    </row>
    <row r="302" spans="1:7" ht="31.5">
      <c r="A302" s="60"/>
      <c r="B302" s="60"/>
      <c r="C302" s="60"/>
      <c r="D302" s="60" t="e">
        <f>INDEX('Senators Details'!$A$2:$B$77,MATCH(C302,'Senators Details'!$A$2:$A$77,0),2)</f>
        <v>#N/A</v>
      </c>
      <c r="E302" s="60"/>
      <c r="F302" s="5" t="s">
        <v>869</v>
      </c>
      <c r="G302" s="60"/>
    </row>
    <row r="303" spans="1:7" ht="31.5">
      <c r="A303" s="60"/>
      <c r="B303" s="60"/>
      <c r="C303" s="60"/>
      <c r="D303" s="60" t="e">
        <f>INDEX('Senators Details'!$A$2:$B$77,MATCH(C303,'Senators Details'!$A$2:$A$77,0),2)</f>
        <v>#N/A</v>
      </c>
      <c r="E303" s="60"/>
      <c r="F303" s="5" t="s">
        <v>870</v>
      </c>
      <c r="G303" s="60"/>
    </row>
    <row r="304" spans="1:7" ht="47.25">
      <c r="A304" s="60"/>
      <c r="B304" s="60"/>
      <c r="C304" s="60"/>
      <c r="D304" s="60" t="e">
        <f>INDEX('Senators Details'!$A$2:$B$77,MATCH(C304,'Senators Details'!$A$2:$A$77,0),2)</f>
        <v>#N/A</v>
      </c>
      <c r="E304" s="60"/>
      <c r="F304" s="5" t="s">
        <v>871</v>
      </c>
      <c r="G304" s="60"/>
    </row>
    <row r="305" spans="1:7" ht="16.5" thickBot="1">
      <c r="A305" s="58"/>
      <c r="B305" s="58"/>
      <c r="C305" s="58"/>
      <c r="D305" s="58" t="e">
        <f>INDEX('Senators Details'!$A$2:$B$77,MATCH(C305,'Senators Details'!$A$2:$A$77,0),2)</f>
        <v>#N/A</v>
      </c>
      <c r="E305" s="58"/>
      <c r="F305" s="1"/>
      <c r="G305" s="58"/>
    </row>
    <row r="306" spans="1:7" ht="31.5">
      <c r="A306" s="57">
        <v>47</v>
      </c>
      <c r="B306" s="57" t="s">
        <v>924</v>
      </c>
      <c r="C306" s="57" t="s">
        <v>537</v>
      </c>
      <c r="D306" s="57" t="str">
        <f>INDEX('Senators Details'!$A$2:$B$77,MATCH(C306,'Senators Details'!$A$2:$A$77,0),2)</f>
        <v>ALP</v>
      </c>
      <c r="E306" s="57" t="s">
        <v>826</v>
      </c>
      <c r="F306" s="5" t="s">
        <v>872</v>
      </c>
      <c r="G306" s="70">
        <v>39493</v>
      </c>
    </row>
    <row r="307" spans="1:7" ht="31.5">
      <c r="A307" s="60"/>
      <c r="B307" s="60"/>
      <c r="C307" s="60"/>
      <c r="D307" s="60" t="e">
        <f>INDEX('Senators Details'!$A$2:$B$77,MATCH(C307,'Senators Details'!$A$2:$A$77,0),2)</f>
        <v>#N/A</v>
      </c>
      <c r="E307" s="60"/>
      <c r="F307" s="3" t="s">
        <v>873</v>
      </c>
      <c r="G307" s="60"/>
    </row>
    <row r="308" spans="1:7" ht="31.5">
      <c r="A308" s="60"/>
      <c r="B308" s="60"/>
      <c r="C308" s="60"/>
      <c r="D308" s="60" t="e">
        <f>INDEX('Senators Details'!$A$2:$B$77,MATCH(C308,'Senators Details'!$A$2:$A$77,0),2)</f>
        <v>#N/A</v>
      </c>
      <c r="E308" s="60"/>
      <c r="F308" s="3" t="s">
        <v>874</v>
      </c>
      <c r="G308" s="60"/>
    </row>
    <row r="309" spans="1:7" ht="63">
      <c r="A309" s="60"/>
      <c r="B309" s="60"/>
      <c r="C309" s="60"/>
      <c r="D309" s="60" t="e">
        <f>INDEX('Senators Details'!$A$2:$B$77,MATCH(C309,'Senators Details'!$A$2:$A$77,0),2)</f>
        <v>#N/A</v>
      </c>
      <c r="E309" s="60"/>
      <c r="F309" s="3" t="s">
        <v>875</v>
      </c>
      <c r="G309" s="60"/>
    </row>
    <row r="310" spans="1:7" ht="15.75">
      <c r="A310" s="60"/>
      <c r="B310" s="60"/>
      <c r="C310" s="60"/>
      <c r="D310" s="60" t="e">
        <f>INDEX('Senators Details'!$A$2:$B$77,MATCH(C310,'Senators Details'!$A$2:$A$77,0),2)</f>
        <v>#N/A</v>
      </c>
      <c r="E310" s="60"/>
      <c r="F310" s="3" t="s">
        <v>876</v>
      </c>
      <c r="G310" s="60"/>
    </row>
    <row r="311" spans="1:7" ht="47.25">
      <c r="A311" s="60"/>
      <c r="B311" s="60"/>
      <c r="C311" s="60"/>
      <c r="D311" s="60" t="e">
        <f>INDEX('Senators Details'!$A$2:$B$77,MATCH(C311,'Senators Details'!$A$2:$A$77,0),2)</f>
        <v>#N/A</v>
      </c>
      <c r="E311" s="60"/>
      <c r="F311" s="3" t="s">
        <v>877</v>
      </c>
      <c r="G311" s="60"/>
    </row>
    <row r="312" spans="1:7" ht="31.5">
      <c r="A312" s="60"/>
      <c r="B312" s="60"/>
      <c r="C312" s="60"/>
      <c r="D312" s="60" t="e">
        <f>INDEX('Senators Details'!$A$2:$B$77,MATCH(C312,'Senators Details'!$A$2:$A$77,0),2)</f>
        <v>#N/A</v>
      </c>
      <c r="E312" s="60"/>
      <c r="F312" s="3" t="s">
        <v>878</v>
      </c>
      <c r="G312" s="60"/>
    </row>
    <row r="313" spans="1:7" ht="31.5">
      <c r="A313" s="60"/>
      <c r="B313" s="60"/>
      <c r="C313" s="60"/>
      <c r="D313" s="60" t="e">
        <f>INDEX('Senators Details'!$A$2:$B$77,MATCH(C313,'Senators Details'!$A$2:$A$77,0),2)</f>
        <v>#N/A</v>
      </c>
      <c r="E313" s="60"/>
      <c r="F313" s="3" t="s">
        <v>879</v>
      </c>
      <c r="G313" s="60"/>
    </row>
    <row r="314" spans="1:7" ht="31.5">
      <c r="A314" s="60"/>
      <c r="B314" s="60"/>
      <c r="C314" s="60"/>
      <c r="D314" s="60" t="e">
        <f>INDEX('Senators Details'!$A$2:$B$77,MATCH(C314,'Senators Details'!$A$2:$A$77,0),2)</f>
        <v>#N/A</v>
      </c>
      <c r="E314" s="60"/>
      <c r="F314" s="3" t="s">
        <v>880</v>
      </c>
      <c r="G314" s="60"/>
    </row>
    <row r="315" spans="1:7" ht="15.75">
      <c r="A315" s="60"/>
      <c r="B315" s="60"/>
      <c r="C315" s="60"/>
      <c r="D315" s="60" t="e">
        <f>INDEX('Senators Details'!$A$2:$B$77,MATCH(C315,'Senators Details'!$A$2:$A$77,0),2)</f>
        <v>#N/A</v>
      </c>
      <c r="E315" s="60"/>
      <c r="F315" s="3" t="s">
        <v>881</v>
      </c>
      <c r="G315" s="60"/>
    </row>
    <row r="316" spans="1:7" ht="15.75">
      <c r="A316" s="60"/>
      <c r="B316" s="60"/>
      <c r="C316" s="60"/>
      <c r="D316" s="60" t="e">
        <f>INDEX('Senators Details'!$A$2:$B$77,MATCH(C316,'Senators Details'!$A$2:$A$77,0),2)</f>
        <v>#N/A</v>
      </c>
      <c r="E316" s="60"/>
      <c r="F316" s="3" t="s">
        <v>129</v>
      </c>
      <c r="G316" s="60"/>
    </row>
    <row r="317" spans="1:7" ht="47.25">
      <c r="A317" s="60"/>
      <c r="B317" s="60"/>
      <c r="C317" s="60"/>
      <c r="D317" s="60" t="e">
        <f>INDEX('Senators Details'!$A$2:$B$77,MATCH(C317,'Senators Details'!$A$2:$A$77,0),2)</f>
        <v>#N/A</v>
      </c>
      <c r="E317" s="60"/>
      <c r="F317" s="3" t="s">
        <v>882</v>
      </c>
      <c r="G317" s="60"/>
    </row>
    <row r="318" spans="1:7" ht="15.75">
      <c r="A318" s="60"/>
      <c r="B318" s="60"/>
      <c r="C318" s="60"/>
      <c r="D318" s="60" t="e">
        <f>INDEX('Senators Details'!$A$2:$B$77,MATCH(C318,'Senators Details'!$A$2:$A$77,0),2)</f>
        <v>#N/A</v>
      </c>
      <c r="E318" s="60"/>
      <c r="F318" s="3" t="s">
        <v>881</v>
      </c>
      <c r="G318" s="60"/>
    </row>
    <row r="319" spans="1:7" ht="16.5" thickBot="1">
      <c r="A319" s="58"/>
      <c r="B319" s="58"/>
      <c r="C319" s="58"/>
      <c r="D319" s="58" t="e">
        <f>INDEX('Senators Details'!$A$2:$B$77,MATCH(C319,'Senators Details'!$A$2:$A$77,0),2)</f>
        <v>#N/A</v>
      </c>
      <c r="E319" s="58"/>
      <c r="F319" s="4" t="s">
        <v>129</v>
      </c>
      <c r="G319" s="58"/>
    </row>
    <row r="320" spans="1:7" ht="15.75">
      <c r="A320" s="57">
        <v>48</v>
      </c>
      <c r="B320" s="57" t="s">
        <v>924</v>
      </c>
      <c r="C320" s="57" t="s">
        <v>537</v>
      </c>
      <c r="D320" s="57" t="str">
        <f>INDEX('Senators Details'!$A$2:$B$77,MATCH(C320,'Senators Details'!$A$2:$A$77,0),2)</f>
        <v>ALP</v>
      </c>
      <c r="E320" s="57" t="s">
        <v>826</v>
      </c>
      <c r="F320" s="5" t="s">
        <v>883</v>
      </c>
      <c r="G320" s="70">
        <v>39493</v>
      </c>
    </row>
    <row r="321" spans="1:7" ht="15.75">
      <c r="A321" s="60"/>
      <c r="B321" s="60"/>
      <c r="C321" s="60"/>
      <c r="D321" s="60" t="e">
        <f>INDEX('Senators Details'!$A$2:$B$77,MATCH(C321,'Senators Details'!$A$2:$A$77,0),2)</f>
        <v>#N/A</v>
      </c>
      <c r="E321" s="60"/>
      <c r="F321" s="5" t="s">
        <v>884</v>
      </c>
      <c r="G321" s="60"/>
    </row>
    <row r="322" spans="1:7" ht="15.75">
      <c r="A322" s="60"/>
      <c r="B322" s="60"/>
      <c r="C322" s="60"/>
      <c r="D322" s="60" t="e">
        <f>INDEX('Senators Details'!$A$2:$B$77,MATCH(C322,'Senators Details'!$A$2:$A$77,0),2)</f>
        <v>#N/A</v>
      </c>
      <c r="E322" s="60"/>
      <c r="F322" s="5" t="s">
        <v>885</v>
      </c>
      <c r="G322" s="60"/>
    </row>
    <row r="323" spans="1:7" ht="15.75">
      <c r="A323" s="60"/>
      <c r="B323" s="60"/>
      <c r="C323" s="60"/>
      <c r="D323" s="60" t="e">
        <f>INDEX('Senators Details'!$A$2:$B$77,MATCH(C323,'Senators Details'!$A$2:$A$77,0),2)</f>
        <v>#N/A</v>
      </c>
      <c r="E323" s="60"/>
      <c r="F323" s="5" t="s">
        <v>886</v>
      </c>
      <c r="G323" s="60"/>
    </row>
    <row r="324" spans="1:7" ht="31.5">
      <c r="A324" s="60"/>
      <c r="B324" s="60"/>
      <c r="C324" s="60"/>
      <c r="D324" s="60" t="e">
        <f>INDEX('Senators Details'!$A$2:$B$77,MATCH(C324,'Senators Details'!$A$2:$A$77,0),2)</f>
        <v>#N/A</v>
      </c>
      <c r="E324" s="60"/>
      <c r="F324" s="5" t="s">
        <v>887</v>
      </c>
      <c r="G324" s="60"/>
    </row>
    <row r="325" spans="1:7" ht="31.5">
      <c r="A325" s="60"/>
      <c r="B325" s="60"/>
      <c r="C325" s="60"/>
      <c r="D325" s="60" t="e">
        <f>INDEX('Senators Details'!$A$2:$B$77,MATCH(C325,'Senators Details'!$A$2:$A$77,0),2)</f>
        <v>#N/A</v>
      </c>
      <c r="E325" s="60"/>
      <c r="F325" s="5" t="s">
        <v>888</v>
      </c>
      <c r="G325" s="60"/>
    </row>
    <row r="326" spans="1:7" ht="47.25">
      <c r="A326" s="60"/>
      <c r="B326" s="60"/>
      <c r="C326" s="60"/>
      <c r="D326" s="60" t="e">
        <f>INDEX('Senators Details'!$A$2:$B$77,MATCH(C326,'Senators Details'!$A$2:$A$77,0),2)</f>
        <v>#N/A</v>
      </c>
      <c r="E326" s="60"/>
      <c r="F326" s="5" t="s">
        <v>889</v>
      </c>
      <c r="G326" s="60"/>
    </row>
    <row r="327" spans="1:7" ht="15.75">
      <c r="A327" s="60"/>
      <c r="B327" s="60"/>
      <c r="C327" s="60"/>
      <c r="D327" s="60" t="e">
        <f>INDEX('Senators Details'!$A$2:$B$77,MATCH(C327,'Senators Details'!$A$2:$A$77,0),2)</f>
        <v>#N/A</v>
      </c>
      <c r="E327" s="60"/>
      <c r="F327" s="5" t="s">
        <v>890</v>
      </c>
      <c r="G327" s="60"/>
    </row>
    <row r="328" spans="1:7" ht="15.75">
      <c r="A328" s="60"/>
      <c r="B328" s="60"/>
      <c r="C328" s="60"/>
      <c r="D328" s="60" t="e">
        <f>INDEX('Senators Details'!$A$2:$B$77,MATCH(C328,'Senators Details'!$A$2:$A$77,0),2)</f>
        <v>#N/A</v>
      </c>
      <c r="E328" s="60"/>
      <c r="F328" s="5" t="s">
        <v>891</v>
      </c>
      <c r="G328" s="60"/>
    </row>
    <row r="329" spans="1:7" ht="31.5">
      <c r="A329" s="60"/>
      <c r="B329" s="60"/>
      <c r="C329" s="60"/>
      <c r="D329" s="60" t="e">
        <f>INDEX('Senators Details'!$A$2:$B$77,MATCH(C329,'Senators Details'!$A$2:$A$77,0),2)</f>
        <v>#N/A</v>
      </c>
      <c r="E329" s="60"/>
      <c r="F329" s="5" t="s">
        <v>892</v>
      </c>
      <c r="G329" s="60"/>
    </row>
    <row r="330" spans="1:7" ht="15.75">
      <c r="A330" s="60"/>
      <c r="B330" s="60"/>
      <c r="C330" s="60"/>
      <c r="D330" s="60" t="e">
        <f>INDEX('Senators Details'!$A$2:$B$77,MATCH(C330,'Senators Details'!$A$2:$A$77,0),2)</f>
        <v>#N/A</v>
      </c>
      <c r="E330" s="60"/>
      <c r="F330" s="5" t="s">
        <v>893</v>
      </c>
      <c r="G330" s="60"/>
    </row>
    <row r="331" spans="1:7" ht="16.5" thickBot="1">
      <c r="A331" s="58"/>
      <c r="B331" s="58"/>
      <c r="C331" s="58"/>
      <c r="D331" s="58" t="e">
        <f>INDEX('Senators Details'!$A$2:$B$77,MATCH(C331,'Senators Details'!$A$2:$A$77,0),2)</f>
        <v>#N/A</v>
      </c>
      <c r="E331" s="58"/>
      <c r="F331" s="6"/>
      <c r="G331" s="58"/>
    </row>
    <row r="332" spans="1:7" ht="15.75">
      <c r="A332" s="57">
        <v>49</v>
      </c>
      <c r="B332" s="57" t="s">
        <v>924</v>
      </c>
      <c r="C332" s="57" t="s">
        <v>537</v>
      </c>
      <c r="D332" s="57" t="str">
        <f>INDEX('Senators Details'!$A$2:$B$77,MATCH(C332,'Senators Details'!$A$2:$A$77,0),2)</f>
        <v>ALP</v>
      </c>
      <c r="E332" s="57" t="s">
        <v>894</v>
      </c>
      <c r="F332" s="5" t="s">
        <v>895</v>
      </c>
      <c r="G332" s="70">
        <v>39493</v>
      </c>
    </row>
    <row r="333" spans="1:7" ht="47.25">
      <c r="A333" s="60"/>
      <c r="B333" s="60"/>
      <c r="C333" s="60"/>
      <c r="D333" s="60" t="e">
        <f>INDEX('Senators Details'!$A$2:$B$77,MATCH(C333,'Senators Details'!$A$2:$A$77,0),2)</f>
        <v>#N/A</v>
      </c>
      <c r="E333" s="60"/>
      <c r="F333" s="5" t="s">
        <v>896</v>
      </c>
      <c r="G333" s="60"/>
    </row>
    <row r="334" spans="1:7" ht="31.5">
      <c r="A334" s="60"/>
      <c r="B334" s="60"/>
      <c r="C334" s="60"/>
      <c r="D334" s="60" t="e">
        <f>INDEX('Senators Details'!$A$2:$B$77,MATCH(C334,'Senators Details'!$A$2:$A$77,0),2)</f>
        <v>#N/A</v>
      </c>
      <c r="E334" s="60"/>
      <c r="F334" s="5" t="s">
        <v>897</v>
      </c>
      <c r="G334" s="60"/>
    </row>
    <row r="335" spans="1:7" ht="47.25">
      <c r="A335" s="60"/>
      <c r="B335" s="60"/>
      <c r="C335" s="60"/>
      <c r="D335" s="60" t="e">
        <f>INDEX('Senators Details'!$A$2:$B$77,MATCH(C335,'Senators Details'!$A$2:$A$77,0),2)</f>
        <v>#N/A</v>
      </c>
      <c r="E335" s="60"/>
      <c r="F335" s="5" t="s">
        <v>898</v>
      </c>
      <c r="G335" s="60"/>
    </row>
    <row r="336" spans="1:7" ht="15.75">
      <c r="A336" s="60"/>
      <c r="B336" s="60"/>
      <c r="C336" s="60"/>
      <c r="D336" s="60" t="e">
        <f>INDEX('Senators Details'!$A$2:$B$77,MATCH(C336,'Senators Details'!$A$2:$A$77,0),2)</f>
        <v>#N/A</v>
      </c>
      <c r="E336" s="60"/>
      <c r="F336" s="5" t="s">
        <v>124</v>
      </c>
      <c r="G336" s="60"/>
    </row>
    <row r="337" spans="1:7" ht="15.75">
      <c r="A337" s="60"/>
      <c r="B337" s="60"/>
      <c r="C337" s="60"/>
      <c r="D337" s="60" t="e">
        <f>INDEX('Senators Details'!$A$2:$B$77,MATCH(C337,'Senators Details'!$A$2:$A$77,0),2)</f>
        <v>#N/A</v>
      </c>
      <c r="E337" s="60"/>
      <c r="F337" s="5" t="s">
        <v>899</v>
      </c>
      <c r="G337" s="60"/>
    </row>
    <row r="338" spans="1:7" ht="15.75">
      <c r="A338" s="60"/>
      <c r="B338" s="60"/>
      <c r="C338" s="60"/>
      <c r="D338" s="60" t="e">
        <f>INDEX('Senators Details'!$A$2:$B$77,MATCH(C338,'Senators Details'!$A$2:$A$77,0),2)</f>
        <v>#N/A</v>
      </c>
      <c r="E338" s="60"/>
      <c r="F338" s="5" t="s">
        <v>359</v>
      </c>
      <c r="G338" s="60"/>
    </row>
    <row r="339" spans="1:7" ht="31.5">
      <c r="A339" s="60"/>
      <c r="B339" s="60"/>
      <c r="C339" s="60"/>
      <c r="D339" s="60" t="e">
        <f>INDEX('Senators Details'!$A$2:$B$77,MATCH(C339,'Senators Details'!$A$2:$A$77,0),2)</f>
        <v>#N/A</v>
      </c>
      <c r="E339" s="60"/>
      <c r="F339" s="5" t="s">
        <v>360</v>
      </c>
      <c r="G339" s="60"/>
    </row>
    <row r="340" spans="1:7" ht="15.75">
      <c r="A340" s="60"/>
      <c r="B340" s="60"/>
      <c r="C340" s="60"/>
      <c r="D340" s="60" t="e">
        <f>INDEX('Senators Details'!$A$2:$B$77,MATCH(C340,'Senators Details'!$A$2:$A$77,0),2)</f>
        <v>#N/A</v>
      </c>
      <c r="E340" s="60"/>
      <c r="F340" s="5" t="s">
        <v>124</v>
      </c>
      <c r="G340" s="60"/>
    </row>
    <row r="341" spans="1:7" ht="15.75">
      <c r="A341" s="60"/>
      <c r="B341" s="60"/>
      <c r="C341" s="60"/>
      <c r="D341" s="60" t="e">
        <f>INDEX('Senators Details'!$A$2:$B$77,MATCH(C341,'Senators Details'!$A$2:$A$77,0),2)</f>
        <v>#N/A</v>
      </c>
      <c r="E341" s="60"/>
      <c r="F341" s="5" t="s">
        <v>361</v>
      </c>
      <c r="G341" s="60"/>
    </row>
    <row r="342" spans="1:7" ht="31.5">
      <c r="A342" s="60"/>
      <c r="B342" s="60"/>
      <c r="C342" s="60"/>
      <c r="D342" s="60" t="e">
        <f>INDEX('Senators Details'!$A$2:$B$77,MATCH(C342,'Senators Details'!$A$2:$A$77,0),2)</f>
        <v>#N/A</v>
      </c>
      <c r="E342" s="60"/>
      <c r="F342" s="5" t="s">
        <v>362</v>
      </c>
      <c r="G342" s="60"/>
    </row>
    <row r="343" spans="1:7" ht="47.25">
      <c r="A343" s="60"/>
      <c r="B343" s="60"/>
      <c r="C343" s="60"/>
      <c r="D343" s="60" t="e">
        <f>INDEX('Senators Details'!$A$2:$B$77,MATCH(C343,'Senators Details'!$A$2:$A$77,0),2)</f>
        <v>#N/A</v>
      </c>
      <c r="E343" s="60"/>
      <c r="F343" s="5" t="s">
        <v>363</v>
      </c>
      <c r="G343" s="60"/>
    </row>
    <row r="344" spans="1:7" ht="15.75">
      <c r="A344" s="60"/>
      <c r="B344" s="60"/>
      <c r="C344" s="60"/>
      <c r="D344" s="60" t="e">
        <f>INDEX('Senators Details'!$A$2:$B$77,MATCH(C344,'Senators Details'!$A$2:$A$77,0),2)</f>
        <v>#N/A</v>
      </c>
      <c r="E344" s="60"/>
      <c r="F344" s="5" t="s">
        <v>124</v>
      </c>
      <c r="G344" s="60"/>
    </row>
    <row r="345" spans="1:7" ht="15.75">
      <c r="A345" s="60"/>
      <c r="B345" s="60"/>
      <c r="C345" s="60"/>
      <c r="D345" s="60" t="e">
        <f>INDEX('Senators Details'!$A$2:$B$77,MATCH(C345,'Senators Details'!$A$2:$A$77,0),2)</f>
        <v>#N/A</v>
      </c>
      <c r="E345" s="60"/>
      <c r="F345" s="5" t="s">
        <v>361</v>
      </c>
      <c r="G345" s="60"/>
    </row>
    <row r="346" spans="1:7" ht="31.5">
      <c r="A346" s="60"/>
      <c r="B346" s="60"/>
      <c r="C346" s="60"/>
      <c r="D346" s="60" t="e">
        <f>INDEX('Senators Details'!$A$2:$B$77,MATCH(C346,'Senators Details'!$A$2:$A$77,0),2)</f>
        <v>#N/A</v>
      </c>
      <c r="E346" s="60"/>
      <c r="F346" s="5" t="s">
        <v>362</v>
      </c>
      <c r="G346" s="60"/>
    </row>
    <row r="347" spans="1:7" ht="31.5">
      <c r="A347" s="60"/>
      <c r="B347" s="60"/>
      <c r="C347" s="60"/>
      <c r="D347" s="60" t="e">
        <f>INDEX('Senators Details'!$A$2:$B$77,MATCH(C347,'Senators Details'!$A$2:$A$77,0),2)</f>
        <v>#N/A</v>
      </c>
      <c r="E347" s="60"/>
      <c r="F347" s="5" t="s">
        <v>364</v>
      </c>
      <c r="G347" s="60"/>
    </row>
    <row r="348" spans="1:7" ht="31.5">
      <c r="A348" s="60"/>
      <c r="B348" s="60"/>
      <c r="C348" s="60"/>
      <c r="D348" s="60" t="e">
        <f>INDEX('Senators Details'!$A$2:$B$77,MATCH(C348,'Senators Details'!$A$2:$A$77,0),2)</f>
        <v>#N/A</v>
      </c>
      <c r="E348" s="60"/>
      <c r="F348" s="3" t="s">
        <v>365</v>
      </c>
      <c r="G348" s="60"/>
    </row>
    <row r="349" spans="1:7" ht="79.5" customHeight="1" thickBot="1">
      <c r="A349" s="58"/>
      <c r="B349" s="58"/>
      <c r="C349" s="58"/>
      <c r="D349" s="58" t="e">
        <f>INDEX('Senators Details'!$A$2:$B$77,MATCH(C349,'Senators Details'!$A$2:$A$77,0),2)</f>
        <v>#N/A</v>
      </c>
      <c r="E349" s="58"/>
      <c r="F349" s="4" t="s">
        <v>366</v>
      </c>
      <c r="G349" s="58"/>
    </row>
    <row r="350" spans="1:7" ht="15.75">
      <c r="A350" s="57">
        <v>50</v>
      </c>
      <c r="B350" s="57" t="s">
        <v>924</v>
      </c>
      <c r="C350" s="57" t="s">
        <v>537</v>
      </c>
      <c r="D350" s="57" t="str">
        <f>INDEX('Senators Details'!$A$2:$B$77,MATCH(C350,'Senators Details'!$A$2:$A$77,0),2)</f>
        <v>ALP</v>
      </c>
      <c r="E350" s="57" t="s">
        <v>894</v>
      </c>
      <c r="F350" s="5" t="s">
        <v>367</v>
      </c>
      <c r="G350" s="70">
        <v>39493</v>
      </c>
    </row>
    <row r="351" spans="1:7" ht="31.5">
      <c r="A351" s="60"/>
      <c r="B351" s="60"/>
      <c r="C351" s="60"/>
      <c r="D351" s="60" t="e">
        <f>INDEX('Senators Details'!$A$2:$B$77,MATCH(C351,'Senators Details'!$A$2:$A$77,0),2)</f>
        <v>#N/A</v>
      </c>
      <c r="E351" s="60"/>
      <c r="F351" s="5" t="s">
        <v>368</v>
      </c>
      <c r="G351" s="60"/>
    </row>
    <row r="352" spans="1:7" ht="126" customHeight="1">
      <c r="A352" s="60"/>
      <c r="B352" s="60"/>
      <c r="C352" s="60"/>
      <c r="D352" s="60" t="e">
        <f>INDEX('Senators Details'!$A$2:$B$77,MATCH(C352,'Senators Details'!$A$2:$A$77,0),2)</f>
        <v>#N/A</v>
      </c>
      <c r="E352" s="60"/>
      <c r="F352" s="5" t="s">
        <v>369</v>
      </c>
      <c r="G352" s="60"/>
    </row>
    <row r="353" spans="1:7" ht="31.5">
      <c r="A353" s="60"/>
      <c r="B353" s="60"/>
      <c r="C353" s="60"/>
      <c r="D353" s="60" t="e">
        <f>INDEX('Senators Details'!$A$2:$B$77,MATCH(C353,'Senators Details'!$A$2:$A$77,0),2)</f>
        <v>#N/A</v>
      </c>
      <c r="E353" s="60"/>
      <c r="F353" s="5" t="s">
        <v>370</v>
      </c>
      <c r="G353" s="60"/>
    </row>
    <row r="354" spans="1:7" ht="15.75">
      <c r="A354" s="60"/>
      <c r="B354" s="60"/>
      <c r="C354" s="60"/>
      <c r="D354" s="60" t="e">
        <f>INDEX('Senators Details'!$A$2:$B$77,MATCH(C354,'Senators Details'!$A$2:$A$77,0),2)</f>
        <v>#N/A</v>
      </c>
      <c r="E354" s="60"/>
      <c r="F354" s="5" t="s">
        <v>103</v>
      </c>
      <c r="G354" s="60"/>
    </row>
    <row r="355" spans="1:7" ht="31.5">
      <c r="A355" s="60"/>
      <c r="B355" s="60"/>
      <c r="C355" s="60"/>
      <c r="D355" s="60" t="e">
        <f>INDEX('Senators Details'!$A$2:$B$77,MATCH(C355,'Senators Details'!$A$2:$A$77,0),2)</f>
        <v>#N/A</v>
      </c>
      <c r="E355" s="60"/>
      <c r="F355" s="5" t="s">
        <v>371</v>
      </c>
      <c r="G355" s="60"/>
    </row>
    <row r="356" spans="1:7" ht="47.25">
      <c r="A356" s="60"/>
      <c r="B356" s="60"/>
      <c r="C356" s="60"/>
      <c r="D356" s="60" t="e">
        <f>INDEX('Senators Details'!$A$2:$B$77,MATCH(C356,'Senators Details'!$A$2:$A$77,0),2)</f>
        <v>#N/A</v>
      </c>
      <c r="E356" s="60"/>
      <c r="F356" s="5" t="s">
        <v>372</v>
      </c>
      <c r="G356" s="60"/>
    </row>
    <row r="357" spans="1:7" ht="15.75">
      <c r="A357" s="60"/>
      <c r="B357" s="60"/>
      <c r="C357" s="60"/>
      <c r="D357" s="60" t="e">
        <f>INDEX('Senators Details'!$A$2:$B$77,MATCH(C357,'Senators Details'!$A$2:$A$77,0),2)</f>
        <v>#N/A</v>
      </c>
      <c r="E357" s="60"/>
      <c r="F357" s="5" t="s">
        <v>373</v>
      </c>
      <c r="G357" s="60"/>
    </row>
    <row r="358" spans="1:7" ht="47.25">
      <c r="A358" s="60"/>
      <c r="B358" s="60"/>
      <c r="C358" s="60"/>
      <c r="D358" s="60" t="e">
        <f>INDEX('Senators Details'!$A$2:$B$77,MATCH(C358,'Senators Details'!$A$2:$A$77,0),2)</f>
        <v>#N/A</v>
      </c>
      <c r="E358" s="60"/>
      <c r="F358" s="5" t="s">
        <v>374</v>
      </c>
      <c r="G358" s="60"/>
    </row>
    <row r="359" spans="1:7" ht="48" thickBot="1">
      <c r="A359" s="58"/>
      <c r="B359" s="58"/>
      <c r="C359" s="58"/>
      <c r="D359" s="58" t="e">
        <f>INDEX('Senators Details'!$A$2:$B$77,MATCH(C359,'Senators Details'!$A$2:$A$77,0),2)</f>
        <v>#N/A</v>
      </c>
      <c r="E359" s="58"/>
      <c r="F359" s="4" t="s">
        <v>375</v>
      </c>
      <c r="G359" s="58"/>
    </row>
    <row r="360" spans="1:7" ht="32.25" thickBot="1">
      <c r="A360" s="7">
        <v>51</v>
      </c>
      <c r="B360" s="1" t="s">
        <v>845</v>
      </c>
      <c r="C360" s="1" t="s">
        <v>841</v>
      </c>
      <c r="D360" s="1" t="str">
        <f>INDEX('Senators Details'!$A$2:$B$77,MATCH(C360,'Senators Details'!$A$2:$A$77,0),2)</f>
        <v>AG</v>
      </c>
      <c r="E360" s="1" t="s">
        <v>376</v>
      </c>
      <c r="F360" s="4" t="s">
        <v>377</v>
      </c>
      <c r="G360" s="44">
        <v>39253</v>
      </c>
    </row>
    <row r="361" spans="1:7" ht="63.75">
      <c r="A361" s="57">
        <v>52</v>
      </c>
      <c r="B361" s="57" t="s">
        <v>924</v>
      </c>
      <c r="C361" s="57" t="s">
        <v>996</v>
      </c>
      <c r="D361" s="57" t="str">
        <f>INDEX('Senators Details'!$A$2:$B$77,MATCH(C361,'Senators Details'!$A$2:$A$77,0),2)</f>
        <v>AD</v>
      </c>
      <c r="E361" s="57" t="s">
        <v>376</v>
      </c>
      <c r="F361" s="14" t="s">
        <v>378</v>
      </c>
      <c r="G361" s="66">
        <v>39255</v>
      </c>
    </row>
    <row r="362" spans="1:7" ht="47.25">
      <c r="A362" s="60"/>
      <c r="B362" s="60"/>
      <c r="C362" s="60"/>
      <c r="D362" s="60" t="e">
        <f>INDEX('Senators Details'!$A$2:$B$77,MATCH(C362,'Senators Details'!$A$2:$A$77,0),2)</f>
        <v>#N/A</v>
      </c>
      <c r="E362" s="60"/>
      <c r="F362" s="5" t="s">
        <v>379</v>
      </c>
      <c r="G362" s="60"/>
    </row>
    <row r="363" spans="1:7" ht="31.5">
      <c r="A363" s="60"/>
      <c r="B363" s="60"/>
      <c r="C363" s="60"/>
      <c r="D363" s="60" t="e">
        <f>INDEX('Senators Details'!$A$2:$B$77,MATCH(C363,'Senators Details'!$A$2:$A$77,0),2)</f>
        <v>#N/A</v>
      </c>
      <c r="E363" s="60"/>
      <c r="F363" s="5" t="s">
        <v>380</v>
      </c>
      <c r="G363" s="60"/>
    </row>
    <row r="364" spans="1:7" ht="16.5" thickBot="1">
      <c r="A364" s="58"/>
      <c r="B364" s="58"/>
      <c r="C364" s="58"/>
      <c r="D364" s="58" t="e">
        <f>INDEX('Senators Details'!$A$2:$B$77,MATCH(C364,'Senators Details'!$A$2:$A$77,0),2)</f>
        <v>#N/A</v>
      </c>
      <c r="E364" s="58"/>
      <c r="F364" s="6"/>
      <c r="G364" s="58"/>
    </row>
    <row r="365" spans="1:7" ht="110.25">
      <c r="A365" s="57">
        <v>53</v>
      </c>
      <c r="B365" s="57" t="s">
        <v>924</v>
      </c>
      <c r="C365" s="57" t="s">
        <v>996</v>
      </c>
      <c r="D365" s="57" t="str">
        <f>INDEX('Senators Details'!$A$2:$B$77,MATCH(C365,'Senators Details'!$A$2:$A$77,0),2)</f>
        <v>AD</v>
      </c>
      <c r="E365" s="57" t="s">
        <v>376</v>
      </c>
      <c r="F365" s="5" t="s">
        <v>381</v>
      </c>
      <c r="G365" s="66">
        <v>39262</v>
      </c>
    </row>
    <row r="366" spans="1:7" ht="63.75" thickBot="1">
      <c r="A366" s="58"/>
      <c r="B366" s="58"/>
      <c r="C366" s="58"/>
      <c r="D366" s="58" t="e">
        <f>INDEX('Senators Details'!$A$2:$B$77,MATCH(C366,'Senators Details'!$A$2:$A$77,0),2)</f>
        <v>#N/A</v>
      </c>
      <c r="E366" s="58"/>
      <c r="F366" s="6" t="s">
        <v>382</v>
      </c>
      <c r="G366" s="58"/>
    </row>
    <row r="367" spans="1:7" ht="78.75">
      <c r="A367" s="57">
        <v>54</v>
      </c>
      <c r="B367" s="57" t="s">
        <v>924</v>
      </c>
      <c r="C367" s="57" t="s">
        <v>537</v>
      </c>
      <c r="D367" s="57" t="str">
        <f>INDEX('Senators Details'!$A$2:$B$77,MATCH(C367,'Senators Details'!$A$2:$A$77,0),2)</f>
        <v>ALP</v>
      </c>
      <c r="E367" s="57" t="s">
        <v>376</v>
      </c>
      <c r="F367" s="5" t="s">
        <v>383</v>
      </c>
      <c r="G367" s="66">
        <v>39255</v>
      </c>
    </row>
    <row r="368" spans="1:7" ht="15.75">
      <c r="A368" s="60"/>
      <c r="B368" s="60"/>
      <c r="C368" s="60"/>
      <c r="D368" s="60" t="e">
        <f>INDEX('Senators Details'!$A$2:$B$77,MATCH(C368,'Senators Details'!$A$2:$A$77,0),2)</f>
        <v>#N/A</v>
      </c>
      <c r="E368" s="60"/>
      <c r="F368" s="5" t="s">
        <v>384</v>
      </c>
      <c r="G368" s="60"/>
    </row>
    <row r="369" spans="1:7" ht="15.75">
      <c r="A369" s="60"/>
      <c r="B369" s="60"/>
      <c r="C369" s="60"/>
      <c r="D369" s="60" t="e">
        <f>INDEX('Senators Details'!$A$2:$B$77,MATCH(C369,'Senators Details'!$A$2:$A$77,0),2)</f>
        <v>#N/A</v>
      </c>
      <c r="E369" s="60"/>
      <c r="F369" s="5" t="s">
        <v>385</v>
      </c>
      <c r="G369" s="60"/>
    </row>
    <row r="370" spans="1:7" ht="63">
      <c r="A370" s="60"/>
      <c r="B370" s="60"/>
      <c r="C370" s="60"/>
      <c r="D370" s="60" t="e">
        <f>INDEX('Senators Details'!$A$2:$B$77,MATCH(C370,'Senators Details'!$A$2:$A$77,0),2)</f>
        <v>#N/A</v>
      </c>
      <c r="E370" s="60"/>
      <c r="F370" s="5" t="s">
        <v>386</v>
      </c>
      <c r="G370" s="60"/>
    </row>
    <row r="371" spans="1:7" ht="47.25">
      <c r="A371" s="60"/>
      <c r="B371" s="60"/>
      <c r="C371" s="60"/>
      <c r="D371" s="60" t="e">
        <f>INDEX('Senators Details'!$A$2:$B$77,MATCH(C371,'Senators Details'!$A$2:$A$77,0),2)</f>
        <v>#N/A</v>
      </c>
      <c r="E371" s="60"/>
      <c r="F371" s="5" t="s">
        <v>1009</v>
      </c>
      <c r="G371" s="60"/>
    </row>
    <row r="372" spans="1:7" ht="16.5" thickBot="1">
      <c r="A372" s="58"/>
      <c r="B372" s="58"/>
      <c r="C372" s="58"/>
      <c r="D372" s="58" t="e">
        <f>INDEX('Senators Details'!$A$2:$B$77,MATCH(C372,'Senators Details'!$A$2:$A$77,0),2)</f>
        <v>#N/A</v>
      </c>
      <c r="E372" s="58"/>
      <c r="F372" s="6"/>
      <c r="G372" s="58"/>
    </row>
    <row r="373" spans="1:7" ht="15.75">
      <c r="A373" s="57">
        <v>55</v>
      </c>
      <c r="B373" s="57" t="s">
        <v>924</v>
      </c>
      <c r="C373" s="57" t="s">
        <v>996</v>
      </c>
      <c r="D373" s="57" t="str">
        <f>INDEX('Senators Details'!$A$2:$B$77,MATCH(C373,'Senators Details'!$A$2:$A$77,0),2)</f>
        <v>AD</v>
      </c>
      <c r="E373" s="57" t="s">
        <v>1010</v>
      </c>
      <c r="F373" s="5" t="s">
        <v>1011</v>
      </c>
      <c r="G373" s="66">
        <v>39288</v>
      </c>
    </row>
    <row r="374" spans="1:7" ht="31.5">
      <c r="A374" s="60"/>
      <c r="B374" s="60"/>
      <c r="C374" s="60"/>
      <c r="D374" s="60" t="e">
        <f>INDEX('Senators Details'!$A$2:$B$77,MATCH(C374,'Senators Details'!$A$2:$A$77,0),2)</f>
        <v>#N/A</v>
      </c>
      <c r="E374" s="60"/>
      <c r="F374" s="5" t="s">
        <v>1012</v>
      </c>
      <c r="G374" s="60"/>
    </row>
    <row r="375" spans="1:7" ht="15.75">
      <c r="A375" s="60"/>
      <c r="B375" s="60"/>
      <c r="C375" s="60"/>
      <c r="D375" s="60" t="e">
        <f>INDEX('Senators Details'!$A$2:$B$77,MATCH(C375,'Senators Details'!$A$2:$A$77,0),2)</f>
        <v>#N/A</v>
      </c>
      <c r="E375" s="60"/>
      <c r="F375" s="5" t="s">
        <v>1013</v>
      </c>
      <c r="G375" s="60"/>
    </row>
    <row r="376" spans="1:7" ht="15.75">
      <c r="A376" s="60"/>
      <c r="B376" s="60"/>
      <c r="C376" s="60"/>
      <c r="D376" s="60" t="e">
        <f>INDEX('Senators Details'!$A$2:$B$77,MATCH(C376,'Senators Details'!$A$2:$A$77,0),2)</f>
        <v>#N/A</v>
      </c>
      <c r="E376" s="60"/>
      <c r="F376" s="5" t="s">
        <v>1014</v>
      </c>
      <c r="G376" s="60"/>
    </row>
    <row r="377" spans="1:7" ht="31.5">
      <c r="A377" s="60"/>
      <c r="B377" s="60"/>
      <c r="C377" s="60"/>
      <c r="D377" s="60" t="e">
        <f>INDEX('Senators Details'!$A$2:$B$77,MATCH(C377,'Senators Details'!$A$2:$A$77,0),2)</f>
        <v>#N/A</v>
      </c>
      <c r="E377" s="60"/>
      <c r="F377" s="5" t="s">
        <v>1015</v>
      </c>
      <c r="G377" s="60"/>
    </row>
    <row r="378" spans="1:7" ht="15.75">
      <c r="A378" s="60"/>
      <c r="B378" s="60"/>
      <c r="C378" s="60"/>
      <c r="D378" s="60" t="e">
        <f>INDEX('Senators Details'!$A$2:$B$77,MATCH(C378,'Senators Details'!$A$2:$A$77,0),2)</f>
        <v>#N/A</v>
      </c>
      <c r="E378" s="60"/>
      <c r="F378" s="5" t="s">
        <v>1016</v>
      </c>
      <c r="G378" s="60"/>
    </row>
    <row r="379" spans="1:7" ht="15.75">
      <c r="A379" s="60"/>
      <c r="B379" s="60"/>
      <c r="C379" s="60"/>
      <c r="D379" s="60" t="e">
        <f>INDEX('Senators Details'!$A$2:$B$77,MATCH(C379,'Senators Details'!$A$2:$A$77,0),2)</f>
        <v>#N/A</v>
      </c>
      <c r="E379" s="60"/>
      <c r="F379" s="5" t="s">
        <v>1017</v>
      </c>
      <c r="G379" s="60"/>
    </row>
    <row r="380" spans="1:7" ht="32.25" thickBot="1">
      <c r="A380" s="58"/>
      <c r="B380" s="58"/>
      <c r="C380" s="58"/>
      <c r="D380" s="58" t="e">
        <f>INDEX('Senators Details'!$A$2:$B$77,MATCH(C380,'Senators Details'!$A$2:$A$77,0),2)</f>
        <v>#N/A</v>
      </c>
      <c r="E380" s="58"/>
      <c r="F380" s="6" t="s">
        <v>1018</v>
      </c>
      <c r="G380" s="58"/>
    </row>
    <row r="381" spans="1:7" ht="31.5">
      <c r="A381" s="57">
        <v>56</v>
      </c>
      <c r="B381" s="57" t="s">
        <v>136</v>
      </c>
      <c r="C381" s="57" t="s">
        <v>537</v>
      </c>
      <c r="D381" s="57" t="str">
        <f>INDEX('Senators Details'!$A$2:$B$77,MATCH(C381,'Senators Details'!$A$2:$A$77,0),2)</f>
        <v>ALP</v>
      </c>
      <c r="E381" s="57" t="s">
        <v>1019</v>
      </c>
      <c r="F381" s="5" t="s">
        <v>1020</v>
      </c>
      <c r="G381" s="66">
        <v>39253</v>
      </c>
    </row>
    <row r="382" spans="1:7" ht="63.75" thickBot="1">
      <c r="A382" s="58"/>
      <c r="B382" s="58"/>
      <c r="C382" s="58"/>
      <c r="D382" s="58" t="e">
        <f>INDEX('Senators Details'!$A$2:$B$77,MATCH(C382,'Senators Details'!$A$2:$A$77,0),2)</f>
        <v>#N/A</v>
      </c>
      <c r="E382" s="58"/>
      <c r="F382" s="6" t="s">
        <v>135</v>
      </c>
      <c r="G382" s="58"/>
    </row>
    <row r="383" spans="1:7" ht="31.5">
      <c r="A383" s="57">
        <v>57</v>
      </c>
      <c r="B383" s="57" t="s">
        <v>140</v>
      </c>
      <c r="C383" s="57" t="s">
        <v>537</v>
      </c>
      <c r="D383" s="57" t="str">
        <f>INDEX('Senators Details'!$A$2:$B$77,MATCH(C383,'Senators Details'!$A$2:$A$77,0),2)</f>
        <v>ALP</v>
      </c>
      <c r="E383" s="57" t="s">
        <v>1019</v>
      </c>
      <c r="F383" s="5" t="s">
        <v>137</v>
      </c>
      <c r="G383" s="66">
        <v>39258</v>
      </c>
    </row>
    <row r="384" spans="1:7" ht="47.25">
      <c r="A384" s="60"/>
      <c r="B384" s="60"/>
      <c r="C384" s="60"/>
      <c r="D384" s="60" t="e">
        <f>INDEX('Senators Details'!$A$2:$B$77,MATCH(C384,'Senators Details'!$A$2:$A$77,0),2)</f>
        <v>#N/A</v>
      </c>
      <c r="E384" s="60"/>
      <c r="F384" s="5" t="s">
        <v>138</v>
      </c>
      <c r="G384" s="60"/>
    </row>
    <row r="385" spans="1:7" ht="32.25" thickBot="1">
      <c r="A385" s="58"/>
      <c r="B385" s="58"/>
      <c r="C385" s="58"/>
      <c r="D385" s="58" t="e">
        <f>INDEX('Senators Details'!$A$2:$B$77,MATCH(C385,'Senators Details'!$A$2:$A$77,0),2)</f>
        <v>#N/A</v>
      </c>
      <c r="E385" s="58"/>
      <c r="F385" s="6" t="s">
        <v>139</v>
      </c>
      <c r="G385" s="58"/>
    </row>
    <row r="386" spans="1:7" ht="48" thickBot="1">
      <c r="A386" s="7">
        <v>58</v>
      </c>
      <c r="B386" s="1" t="s">
        <v>142</v>
      </c>
      <c r="C386" s="1" t="s">
        <v>171</v>
      </c>
      <c r="D386" s="1" t="str">
        <f>INDEX('Senators Details'!$A$2:$B$77,MATCH(C386,'Senators Details'!$A$2:$A$77,0),2)</f>
        <v>LP</v>
      </c>
      <c r="E386" s="1" t="s">
        <v>1019</v>
      </c>
      <c r="F386" s="4" t="s">
        <v>141</v>
      </c>
      <c r="G386" s="44">
        <v>39258</v>
      </c>
    </row>
    <row r="387" spans="1:7" ht="31.5">
      <c r="A387" s="57">
        <v>59</v>
      </c>
      <c r="B387" s="57" t="s">
        <v>924</v>
      </c>
      <c r="C387" s="57" t="s">
        <v>537</v>
      </c>
      <c r="D387" s="57" t="str">
        <f>INDEX('Senators Details'!$A$2:$B$77,MATCH(C387,'Senators Details'!$A$2:$A$77,0),2)</f>
        <v>ALP</v>
      </c>
      <c r="E387" s="57" t="s">
        <v>1019</v>
      </c>
      <c r="F387" s="5" t="s">
        <v>1021</v>
      </c>
      <c r="G387" s="66">
        <v>39253</v>
      </c>
    </row>
    <row r="388" spans="1:7" ht="15.75">
      <c r="A388" s="60"/>
      <c r="B388" s="60"/>
      <c r="C388" s="60"/>
      <c r="D388" s="60" t="e">
        <f>INDEX('Senators Details'!$A$2:$B$77,MATCH(C388,'Senators Details'!$A$2:$A$77,0),2)</f>
        <v>#N/A</v>
      </c>
      <c r="E388" s="60"/>
      <c r="F388" s="5" t="s">
        <v>1022</v>
      </c>
      <c r="G388" s="60"/>
    </row>
    <row r="389" spans="1:7" ht="15.75">
      <c r="A389" s="60"/>
      <c r="B389" s="60"/>
      <c r="C389" s="60"/>
      <c r="D389" s="60" t="e">
        <f>INDEX('Senators Details'!$A$2:$B$77,MATCH(C389,'Senators Details'!$A$2:$A$77,0),2)</f>
        <v>#N/A</v>
      </c>
      <c r="E389" s="60"/>
      <c r="F389" s="5" t="s">
        <v>1023</v>
      </c>
      <c r="G389" s="60"/>
    </row>
    <row r="390" spans="1:7" ht="31.5">
      <c r="A390" s="60"/>
      <c r="B390" s="60"/>
      <c r="C390" s="60"/>
      <c r="D390" s="60" t="e">
        <f>INDEX('Senators Details'!$A$2:$B$77,MATCH(C390,'Senators Details'!$A$2:$A$77,0),2)</f>
        <v>#N/A</v>
      </c>
      <c r="E390" s="60"/>
      <c r="F390" s="5" t="s">
        <v>398</v>
      </c>
      <c r="G390" s="60"/>
    </row>
    <row r="391" spans="1:7" ht="16.5" thickBot="1">
      <c r="A391" s="58"/>
      <c r="B391" s="58"/>
      <c r="C391" s="58"/>
      <c r="D391" s="58" t="e">
        <f>INDEX('Senators Details'!$A$2:$B$77,MATCH(C391,'Senators Details'!$A$2:$A$77,0),2)</f>
        <v>#N/A</v>
      </c>
      <c r="E391" s="58"/>
      <c r="F391" s="6"/>
      <c r="G391" s="58"/>
    </row>
    <row r="392" spans="1:7" ht="15.75">
      <c r="A392" s="57">
        <v>60</v>
      </c>
      <c r="B392" s="57" t="s">
        <v>924</v>
      </c>
      <c r="C392" s="57" t="s">
        <v>537</v>
      </c>
      <c r="D392" s="57" t="str">
        <f>INDEX('Senators Details'!$A$2:$B$77,MATCH(C392,'Senators Details'!$A$2:$A$77,0),2)</f>
        <v>ALP</v>
      </c>
      <c r="E392" s="57" t="s">
        <v>1019</v>
      </c>
      <c r="F392" s="5" t="s">
        <v>399</v>
      </c>
      <c r="G392" s="66">
        <v>39253</v>
      </c>
    </row>
    <row r="393" spans="1:7" ht="31.5">
      <c r="A393" s="60"/>
      <c r="B393" s="60"/>
      <c r="C393" s="60"/>
      <c r="D393" s="60" t="e">
        <f>INDEX('Senators Details'!$A$2:$B$77,MATCH(C393,'Senators Details'!$A$2:$A$77,0),2)</f>
        <v>#N/A</v>
      </c>
      <c r="E393" s="60"/>
      <c r="F393" s="5" t="s">
        <v>400</v>
      </c>
      <c r="G393" s="60"/>
    </row>
    <row r="394" spans="1:7" ht="15.75">
      <c r="A394" s="60"/>
      <c r="B394" s="60"/>
      <c r="C394" s="60"/>
      <c r="D394" s="60" t="e">
        <f>INDEX('Senators Details'!$A$2:$B$77,MATCH(C394,'Senators Details'!$A$2:$A$77,0),2)</f>
        <v>#N/A</v>
      </c>
      <c r="E394" s="60"/>
      <c r="F394" s="5" t="s">
        <v>401</v>
      </c>
      <c r="G394" s="60"/>
    </row>
    <row r="395" spans="1:7" ht="15.75">
      <c r="A395" s="60"/>
      <c r="B395" s="60"/>
      <c r="C395" s="60"/>
      <c r="D395" s="60" t="e">
        <f>INDEX('Senators Details'!$A$2:$B$77,MATCH(C395,'Senators Details'!$A$2:$A$77,0),2)</f>
        <v>#N/A</v>
      </c>
      <c r="E395" s="60"/>
      <c r="F395" s="5" t="s">
        <v>402</v>
      </c>
      <c r="G395" s="60"/>
    </row>
    <row r="396" spans="1:7" ht="47.25">
      <c r="A396" s="60"/>
      <c r="B396" s="60"/>
      <c r="C396" s="60"/>
      <c r="D396" s="60" t="e">
        <f>INDEX('Senators Details'!$A$2:$B$77,MATCH(C396,'Senators Details'!$A$2:$A$77,0),2)</f>
        <v>#N/A</v>
      </c>
      <c r="E396" s="60"/>
      <c r="F396" s="5" t="s">
        <v>403</v>
      </c>
      <c r="G396" s="60"/>
    </row>
    <row r="397" spans="1:7" ht="48" customHeight="1" thickBot="1">
      <c r="A397" s="58"/>
      <c r="B397" s="58"/>
      <c r="C397" s="58"/>
      <c r="D397" s="58" t="e">
        <f>INDEX('Senators Details'!$A$2:$B$77,MATCH(C397,'Senators Details'!$A$2:$A$77,0),2)</f>
        <v>#N/A</v>
      </c>
      <c r="E397" s="58"/>
      <c r="F397" s="6" t="s">
        <v>404</v>
      </c>
      <c r="G397" s="58"/>
    </row>
    <row r="398" spans="1:7" ht="31.5">
      <c r="A398" s="57">
        <v>61</v>
      </c>
      <c r="B398" s="57" t="s">
        <v>924</v>
      </c>
      <c r="C398" s="57" t="s">
        <v>537</v>
      </c>
      <c r="D398" s="57" t="str">
        <f>INDEX('Senators Details'!$A$2:$B$77,MATCH(C398,'Senators Details'!$A$2:$A$77,0),2)</f>
        <v>ALP</v>
      </c>
      <c r="E398" s="57" t="s">
        <v>1019</v>
      </c>
      <c r="F398" s="5" t="s">
        <v>405</v>
      </c>
      <c r="G398" s="66">
        <v>39253</v>
      </c>
    </row>
    <row r="399" spans="1:7" ht="63">
      <c r="A399" s="60"/>
      <c r="B399" s="60"/>
      <c r="C399" s="60"/>
      <c r="D399" s="60" t="e">
        <f>INDEX('Senators Details'!$A$2:$B$77,MATCH(C399,'Senators Details'!$A$2:$A$77,0),2)</f>
        <v>#N/A</v>
      </c>
      <c r="E399" s="60"/>
      <c r="F399" s="5" t="s">
        <v>406</v>
      </c>
      <c r="G399" s="60"/>
    </row>
    <row r="400" spans="1:7" ht="31.5">
      <c r="A400" s="60"/>
      <c r="B400" s="60"/>
      <c r="C400" s="60"/>
      <c r="D400" s="60" t="e">
        <f>INDEX('Senators Details'!$A$2:$B$77,MATCH(C400,'Senators Details'!$A$2:$A$77,0),2)</f>
        <v>#N/A</v>
      </c>
      <c r="E400" s="60"/>
      <c r="F400" s="5" t="s">
        <v>407</v>
      </c>
      <c r="G400" s="60"/>
    </row>
    <row r="401" spans="1:7" ht="15.75">
      <c r="A401" s="60"/>
      <c r="B401" s="60"/>
      <c r="C401" s="60"/>
      <c r="D401" s="60" t="e">
        <f>INDEX('Senators Details'!$A$2:$B$77,MATCH(C401,'Senators Details'!$A$2:$A$77,0),2)</f>
        <v>#N/A</v>
      </c>
      <c r="E401" s="60"/>
      <c r="F401" s="5" t="s">
        <v>408</v>
      </c>
      <c r="G401" s="60"/>
    </row>
    <row r="402" spans="1:7" ht="47.25">
      <c r="A402" s="60"/>
      <c r="B402" s="60"/>
      <c r="C402" s="60"/>
      <c r="D402" s="60" t="e">
        <f>INDEX('Senators Details'!$A$2:$B$77,MATCH(C402,'Senators Details'!$A$2:$A$77,0),2)</f>
        <v>#N/A</v>
      </c>
      <c r="E402" s="60"/>
      <c r="F402" s="5" t="s">
        <v>409</v>
      </c>
      <c r="G402" s="60"/>
    </row>
    <row r="403" spans="1:7" ht="63.75" thickBot="1">
      <c r="A403" s="58"/>
      <c r="B403" s="58"/>
      <c r="C403" s="58"/>
      <c r="D403" s="58" t="e">
        <f>INDEX('Senators Details'!$A$2:$B$77,MATCH(C403,'Senators Details'!$A$2:$A$77,0),2)</f>
        <v>#N/A</v>
      </c>
      <c r="E403" s="58"/>
      <c r="F403" s="6" t="s">
        <v>410</v>
      </c>
      <c r="G403" s="58"/>
    </row>
    <row r="404" spans="1:7" ht="15.75">
      <c r="A404" s="57">
        <v>62</v>
      </c>
      <c r="B404" s="57" t="s">
        <v>415</v>
      </c>
      <c r="C404" s="57" t="s">
        <v>537</v>
      </c>
      <c r="D404" s="57" t="str">
        <f>INDEX('Senators Details'!$A$2:$B$77,MATCH(C404,'Senators Details'!$A$2:$A$77,0),2)</f>
        <v>ALP</v>
      </c>
      <c r="E404" s="57" t="s">
        <v>411</v>
      </c>
      <c r="F404" s="5" t="s">
        <v>412</v>
      </c>
      <c r="G404" s="66">
        <v>39294</v>
      </c>
    </row>
    <row r="405" spans="1:7" ht="31.5">
      <c r="A405" s="60"/>
      <c r="B405" s="60"/>
      <c r="C405" s="60"/>
      <c r="D405" s="60" t="e">
        <f>INDEX('Senators Details'!$A$2:$B$77,MATCH(C405,'Senators Details'!$A$2:$A$77,0),2)</f>
        <v>#N/A</v>
      </c>
      <c r="E405" s="60"/>
      <c r="F405" s="5" t="s">
        <v>413</v>
      </c>
      <c r="G405" s="60"/>
    </row>
    <row r="406" spans="1:7" ht="48" thickBot="1">
      <c r="A406" s="58"/>
      <c r="B406" s="58"/>
      <c r="C406" s="58"/>
      <c r="D406" s="58" t="e">
        <f>INDEX('Senators Details'!$A$2:$B$77,MATCH(C406,'Senators Details'!$A$2:$A$77,0),2)</f>
        <v>#N/A</v>
      </c>
      <c r="E406" s="58"/>
      <c r="F406" s="6" t="s">
        <v>414</v>
      </c>
      <c r="G406" s="58"/>
    </row>
    <row r="407" spans="1:7" ht="15.75">
      <c r="A407" s="57">
        <v>63</v>
      </c>
      <c r="B407" s="57" t="s">
        <v>415</v>
      </c>
      <c r="C407" s="57" t="s">
        <v>537</v>
      </c>
      <c r="D407" s="57" t="str">
        <f>INDEX('Senators Details'!$A$2:$B$77,MATCH(C407,'Senators Details'!$A$2:$A$77,0),2)</f>
        <v>ALP</v>
      </c>
      <c r="E407" s="57" t="s">
        <v>411</v>
      </c>
      <c r="F407" s="5" t="s">
        <v>416</v>
      </c>
      <c r="G407" s="66">
        <v>39343</v>
      </c>
    </row>
    <row r="408" spans="1:7" ht="174" customHeight="1" thickBot="1">
      <c r="A408" s="58"/>
      <c r="B408" s="58"/>
      <c r="C408" s="58"/>
      <c r="D408" s="58" t="e">
        <f>INDEX('Senators Details'!$A$2:$B$77,MATCH(C408,'Senators Details'!$A$2:$A$77,0),2)</f>
        <v>#N/A</v>
      </c>
      <c r="E408" s="58"/>
      <c r="F408" s="6" t="s">
        <v>417</v>
      </c>
      <c r="G408" s="58"/>
    </row>
    <row r="409" spans="1:7" ht="79.5" thickBot="1">
      <c r="A409" s="7">
        <v>64</v>
      </c>
      <c r="B409" s="1" t="s">
        <v>419</v>
      </c>
      <c r="C409" s="1" t="s">
        <v>537</v>
      </c>
      <c r="D409" s="1" t="str">
        <f>INDEX('Senators Details'!$A$2:$B$77,MATCH(C409,'Senators Details'!$A$2:$A$77,0),2)</f>
        <v>ALP</v>
      </c>
      <c r="E409" s="1" t="s">
        <v>411</v>
      </c>
      <c r="F409" s="6" t="s">
        <v>418</v>
      </c>
      <c r="G409" s="44">
        <v>39294</v>
      </c>
    </row>
    <row r="410" spans="1:7" ht="15.75">
      <c r="A410" s="57">
        <v>65</v>
      </c>
      <c r="B410" s="57" t="s">
        <v>422</v>
      </c>
      <c r="C410" s="57" t="s">
        <v>537</v>
      </c>
      <c r="D410" s="57" t="str">
        <f>INDEX('Senators Details'!$A$2:$B$77,MATCH(C410,'Senators Details'!$A$2:$A$77,0),2)</f>
        <v>ALP</v>
      </c>
      <c r="E410" s="57" t="s">
        <v>411</v>
      </c>
      <c r="F410" s="3" t="s">
        <v>420</v>
      </c>
      <c r="G410" s="66">
        <v>39294</v>
      </c>
    </row>
    <row r="411" spans="1:7" ht="32.25" thickBot="1">
      <c r="A411" s="58"/>
      <c r="B411" s="58"/>
      <c r="C411" s="58"/>
      <c r="D411" s="58" t="e">
        <f>INDEX('Senators Details'!$A$2:$B$77,MATCH(C411,'Senators Details'!$A$2:$A$77,0),2)</f>
        <v>#N/A</v>
      </c>
      <c r="E411" s="58"/>
      <c r="F411" s="4" t="s">
        <v>421</v>
      </c>
      <c r="G411" s="58"/>
    </row>
    <row r="412" spans="1:7" ht="48" thickBot="1">
      <c r="A412" s="7">
        <v>66</v>
      </c>
      <c r="B412" s="1" t="s">
        <v>424</v>
      </c>
      <c r="C412" s="1" t="s">
        <v>537</v>
      </c>
      <c r="D412" s="1" t="str">
        <f>INDEX('Senators Details'!$A$2:$B$77,MATCH(C412,'Senators Details'!$A$2:$A$77,0),2)</f>
        <v>ALP</v>
      </c>
      <c r="E412" s="1" t="s">
        <v>411</v>
      </c>
      <c r="F412" s="6" t="s">
        <v>423</v>
      </c>
      <c r="G412" s="44">
        <v>39294</v>
      </c>
    </row>
    <row r="413" spans="1:7" ht="15.75">
      <c r="A413" s="57">
        <v>67</v>
      </c>
      <c r="B413" s="57" t="s">
        <v>430</v>
      </c>
      <c r="C413" s="57" t="s">
        <v>537</v>
      </c>
      <c r="D413" s="57" t="str">
        <f>INDEX('Senators Details'!$A$2:$B$77,MATCH(C413,'Senators Details'!$A$2:$A$77,0),2)</f>
        <v>ALP</v>
      </c>
      <c r="E413" s="57" t="s">
        <v>411</v>
      </c>
      <c r="F413" s="5" t="s">
        <v>425</v>
      </c>
      <c r="G413" s="66">
        <v>39294</v>
      </c>
    </row>
    <row r="414" spans="1:7" ht="47.25">
      <c r="A414" s="60"/>
      <c r="B414" s="60"/>
      <c r="C414" s="60"/>
      <c r="D414" s="60" t="e">
        <f>INDEX('Senators Details'!$A$2:$B$77,MATCH(C414,'Senators Details'!$A$2:$A$77,0),2)</f>
        <v>#N/A</v>
      </c>
      <c r="E414" s="60"/>
      <c r="F414" s="5" t="s">
        <v>426</v>
      </c>
      <c r="G414" s="60"/>
    </row>
    <row r="415" spans="1:7" ht="31.5">
      <c r="A415" s="60"/>
      <c r="B415" s="60"/>
      <c r="C415" s="60"/>
      <c r="D415" s="60" t="e">
        <f>INDEX('Senators Details'!$A$2:$B$77,MATCH(C415,'Senators Details'!$A$2:$A$77,0),2)</f>
        <v>#N/A</v>
      </c>
      <c r="E415" s="60"/>
      <c r="F415" s="5" t="s">
        <v>427</v>
      </c>
      <c r="G415" s="60"/>
    </row>
    <row r="416" spans="1:7" ht="31.5">
      <c r="A416" s="60"/>
      <c r="B416" s="60"/>
      <c r="C416" s="60"/>
      <c r="D416" s="60" t="e">
        <f>INDEX('Senators Details'!$A$2:$B$77,MATCH(C416,'Senators Details'!$A$2:$A$77,0),2)</f>
        <v>#N/A</v>
      </c>
      <c r="E416" s="60"/>
      <c r="F416" s="5" t="s">
        <v>428</v>
      </c>
      <c r="G416" s="60"/>
    </row>
    <row r="417" spans="1:7" ht="32.25" thickBot="1">
      <c r="A417" s="58"/>
      <c r="B417" s="58"/>
      <c r="C417" s="58"/>
      <c r="D417" s="58" t="e">
        <f>INDEX('Senators Details'!$A$2:$B$77,MATCH(C417,'Senators Details'!$A$2:$A$77,0),2)</f>
        <v>#N/A</v>
      </c>
      <c r="E417" s="58"/>
      <c r="F417" s="6" t="s">
        <v>429</v>
      </c>
      <c r="G417" s="58"/>
    </row>
    <row r="418" spans="1:7" ht="15.75">
      <c r="A418" s="57">
        <v>68</v>
      </c>
      <c r="B418" s="57" t="s">
        <v>440</v>
      </c>
      <c r="C418" s="57" t="s">
        <v>537</v>
      </c>
      <c r="D418" s="57" t="str">
        <f>INDEX('Senators Details'!$A$2:$B$77,MATCH(C418,'Senators Details'!$A$2:$A$77,0),2)</f>
        <v>ALP</v>
      </c>
      <c r="E418" s="57" t="s">
        <v>411</v>
      </c>
      <c r="F418" s="3" t="s">
        <v>431</v>
      </c>
      <c r="G418" s="66">
        <v>39294</v>
      </c>
    </row>
    <row r="419" spans="1:7" ht="63" customHeight="1">
      <c r="A419" s="60"/>
      <c r="B419" s="60"/>
      <c r="C419" s="60"/>
      <c r="D419" s="60" t="e">
        <f>INDEX('Senators Details'!$A$2:$B$77,MATCH(C419,'Senators Details'!$A$2:$A$77,0),2)</f>
        <v>#N/A</v>
      </c>
      <c r="E419" s="60"/>
      <c r="F419" s="5" t="s">
        <v>432</v>
      </c>
      <c r="G419" s="60"/>
    </row>
    <row r="420" spans="1:7" ht="15.75">
      <c r="A420" s="60"/>
      <c r="B420" s="60"/>
      <c r="C420" s="60"/>
      <c r="D420" s="60" t="e">
        <f>INDEX('Senators Details'!$A$2:$B$77,MATCH(C420,'Senators Details'!$A$2:$A$77,0),2)</f>
        <v>#N/A</v>
      </c>
      <c r="E420" s="60"/>
      <c r="F420" s="5" t="s">
        <v>433</v>
      </c>
      <c r="G420" s="60"/>
    </row>
    <row r="421" spans="1:7" ht="31.5">
      <c r="A421" s="60"/>
      <c r="B421" s="60"/>
      <c r="C421" s="60"/>
      <c r="D421" s="60" t="e">
        <f>INDEX('Senators Details'!$A$2:$B$77,MATCH(C421,'Senators Details'!$A$2:$A$77,0),2)</f>
        <v>#N/A</v>
      </c>
      <c r="E421" s="60"/>
      <c r="F421" s="5" t="s">
        <v>434</v>
      </c>
      <c r="G421" s="60"/>
    </row>
    <row r="422" spans="1:7" ht="31.5">
      <c r="A422" s="60"/>
      <c r="B422" s="60"/>
      <c r="C422" s="60"/>
      <c r="D422" s="60" t="e">
        <f>INDEX('Senators Details'!$A$2:$B$77,MATCH(C422,'Senators Details'!$A$2:$A$77,0),2)</f>
        <v>#N/A</v>
      </c>
      <c r="E422" s="60"/>
      <c r="F422" s="5" t="s">
        <v>435</v>
      </c>
      <c r="G422" s="60"/>
    </row>
    <row r="423" spans="1:7" ht="15.75">
      <c r="A423" s="60"/>
      <c r="B423" s="60"/>
      <c r="C423" s="60"/>
      <c r="D423" s="60" t="e">
        <f>INDEX('Senators Details'!$A$2:$B$77,MATCH(C423,'Senators Details'!$A$2:$A$77,0),2)</f>
        <v>#N/A</v>
      </c>
      <c r="E423" s="60"/>
      <c r="F423" s="5" t="s">
        <v>436</v>
      </c>
      <c r="G423" s="60"/>
    </row>
    <row r="424" spans="1:7" ht="31.5">
      <c r="A424" s="60"/>
      <c r="B424" s="60"/>
      <c r="C424" s="60"/>
      <c r="D424" s="60" t="e">
        <f>INDEX('Senators Details'!$A$2:$B$77,MATCH(C424,'Senators Details'!$A$2:$A$77,0),2)</f>
        <v>#N/A</v>
      </c>
      <c r="E424" s="60"/>
      <c r="F424" s="5" t="s">
        <v>437</v>
      </c>
      <c r="G424" s="60"/>
    </row>
    <row r="425" spans="1:7" ht="31.5">
      <c r="A425" s="60"/>
      <c r="B425" s="60"/>
      <c r="C425" s="60"/>
      <c r="D425" s="60" t="e">
        <f>INDEX('Senators Details'!$A$2:$B$77,MATCH(C425,'Senators Details'!$A$2:$A$77,0),2)</f>
        <v>#N/A</v>
      </c>
      <c r="E425" s="60"/>
      <c r="F425" s="5" t="s">
        <v>438</v>
      </c>
      <c r="G425" s="60"/>
    </row>
    <row r="426" spans="1:7" ht="31.5">
      <c r="A426" s="60"/>
      <c r="B426" s="60"/>
      <c r="C426" s="60"/>
      <c r="D426" s="60" t="e">
        <f>INDEX('Senators Details'!$A$2:$B$77,MATCH(C426,'Senators Details'!$A$2:$A$77,0),2)</f>
        <v>#N/A</v>
      </c>
      <c r="E426" s="60"/>
      <c r="F426" s="5" t="s">
        <v>439</v>
      </c>
      <c r="G426" s="60"/>
    </row>
    <row r="427" spans="1:7" ht="16.5" thickBot="1">
      <c r="A427" s="58"/>
      <c r="B427" s="58"/>
      <c r="C427" s="58"/>
      <c r="D427" s="58" t="e">
        <f>INDEX('Senators Details'!$A$2:$B$77,MATCH(C427,'Senators Details'!$A$2:$A$77,0),2)</f>
        <v>#N/A</v>
      </c>
      <c r="E427" s="58"/>
      <c r="F427" s="6"/>
      <c r="G427" s="58"/>
    </row>
    <row r="428" spans="1:7" ht="31.5">
      <c r="A428" s="57">
        <v>69</v>
      </c>
      <c r="B428" s="57" t="s">
        <v>444</v>
      </c>
      <c r="C428" s="57" t="s">
        <v>537</v>
      </c>
      <c r="D428" s="57" t="str">
        <f>INDEX('Senators Details'!$A$2:$B$77,MATCH(C428,'Senators Details'!$A$2:$A$77,0),2)</f>
        <v>ALP</v>
      </c>
      <c r="E428" s="57" t="s">
        <v>411</v>
      </c>
      <c r="F428" s="5" t="s">
        <v>441</v>
      </c>
      <c r="G428" s="66">
        <v>39304</v>
      </c>
    </row>
    <row r="429" spans="1:7" ht="15.75">
      <c r="A429" s="60"/>
      <c r="B429" s="60"/>
      <c r="C429" s="60"/>
      <c r="D429" s="60" t="e">
        <f>INDEX('Senators Details'!$A$2:$B$77,MATCH(C429,'Senators Details'!$A$2:$A$77,0),2)</f>
        <v>#N/A</v>
      </c>
      <c r="E429" s="60"/>
      <c r="F429" s="5" t="s">
        <v>442</v>
      </c>
      <c r="G429" s="60"/>
    </row>
    <row r="430" spans="1:7" ht="16.5" thickBot="1">
      <c r="A430" s="58"/>
      <c r="B430" s="58"/>
      <c r="C430" s="58"/>
      <c r="D430" s="58" t="e">
        <f>INDEX('Senators Details'!$A$2:$B$77,MATCH(C430,'Senators Details'!$A$2:$A$77,0),2)</f>
        <v>#N/A</v>
      </c>
      <c r="E430" s="58"/>
      <c r="F430" s="6" t="s">
        <v>443</v>
      </c>
      <c r="G430" s="58"/>
    </row>
    <row r="431" spans="1:7" ht="15.75">
      <c r="A431" s="57">
        <v>70</v>
      </c>
      <c r="B431" s="57" t="s">
        <v>446</v>
      </c>
      <c r="C431" s="57" t="s">
        <v>537</v>
      </c>
      <c r="D431" s="57" t="str">
        <f>INDEX('Senators Details'!$A$2:$B$77,MATCH(C431,'Senators Details'!$A$2:$A$77,0),2)</f>
        <v>ALP</v>
      </c>
      <c r="E431" s="57" t="s">
        <v>411</v>
      </c>
      <c r="F431" s="5" t="s">
        <v>431</v>
      </c>
      <c r="G431" s="66">
        <v>39294</v>
      </c>
    </row>
    <row r="432" spans="1:7" ht="32.25" thickBot="1">
      <c r="A432" s="58"/>
      <c r="B432" s="58"/>
      <c r="C432" s="58"/>
      <c r="D432" s="58" t="e">
        <f>INDEX('Senators Details'!$A$2:$B$77,MATCH(C432,'Senators Details'!$A$2:$A$77,0),2)</f>
        <v>#N/A</v>
      </c>
      <c r="E432" s="58"/>
      <c r="F432" s="6" t="s">
        <v>445</v>
      </c>
      <c r="G432" s="58"/>
    </row>
    <row r="433" spans="1:7" ht="15.75">
      <c r="A433" s="57">
        <v>71</v>
      </c>
      <c r="B433" s="57" t="s">
        <v>446</v>
      </c>
      <c r="C433" s="57" t="s">
        <v>537</v>
      </c>
      <c r="D433" s="57" t="str">
        <f>INDEX('Senators Details'!$A$2:$B$77,MATCH(C433,'Senators Details'!$A$2:$A$77,0),2)</f>
        <v>ALP</v>
      </c>
      <c r="E433" s="57" t="s">
        <v>411</v>
      </c>
      <c r="F433" s="3" t="s">
        <v>447</v>
      </c>
      <c r="G433" s="66">
        <v>39294</v>
      </c>
    </row>
    <row r="434" spans="1:7" ht="173.25" customHeight="1">
      <c r="A434" s="60"/>
      <c r="B434" s="60"/>
      <c r="C434" s="60"/>
      <c r="D434" s="60" t="e">
        <f>INDEX('Senators Details'!$A$2:$B$77,MATCH(C434,'Senators Details'!$A$2:$A$77,0),2)</f>
        <v>#N/A</v>
      </c>
      <c r="E434" s="60"/>
      <c r="F434" s="3" t="s">
        <v>448</v>
      </c>
      <c r="G434" s="60"/>
    </row>
    <row r="435" spans="1:7" ht="189" customHeight="1">
      <c r="A435" s="60"/>
      <c r="B435" s="60"/>
      <c r="C435" s="60"/>
      <c r="D435" s="60" t="e">
        <f>INDEX('Senators Details'!$A$2:$B$77,MATCH(C435,'Senators Details'!$A$2:$A$77,0),2)</f>
        <v>#N/A</v>
      </c>
      <c r="E435" s="60"/>
      <c r="F435" s="3" t="s">
        <v>449</v>
      </c>
      <c r="G435" s="60"/>
    </row>
    <row r="436" spans="1:7" ht="78.75" customHeight="1">
      <c r="A436" s="60"/>
      <c r="B436" s="60"/>
      <c r="C436" s="60"/>
      <c r="D436" s="60" t="e">
        <f>INDEX('Senators Details'!$A$2:$B$77,MATCH(C436,'Senators Details'!$A$2:$A$77,0),2)</f>
        <v>#N/A</v>
      </c>
      <c r="E436" s="60"/>
      <c r="F436" s="3" t="s">
        <v>450</v>
      </c>
      <c r="G436" s="60"/>
    </row>
    <row r="437" spans="1:7" ht="32.25" thickBot="1">
      <c r="A437" s="58"/>
      <c r="B437" s="58"/>
      <c r="C437" s="58"/>
      <c r="D437" s="58" t="e">
        <f>INDEX('Senators Details'!$A$2:$B$77,MATCH(C437,'Senators Details'!$A$2:$A$77,0),2)</f>
        <v>#N/A</v>
      </c>
      <c r="E437" s="58"/>
      <c r="F437" s="4" t="s">
        <v>451</v>
      </c>
      <c r="G437" s="58"/>
    </row>
    <row r="438" spans="1:7" ht="31.5">
      <c r="A438" s="57">
        <v>72</v>
      </c>
      <c r="B438" s="57" t="s">
        <v>190</v>
      </c>
      <c r="C438" s="57" t="s">
        <v>841</v>
      </c>
      <c r="D438" s="57" t="str">
        <f>INDEX('Senators Details'!$A$2:$B$77,MATCH(C438,'Senators Details'!$A$2:$A$77,0),2)</f>
        <v>AG</v>
      </c>
      <c r="E438" s="57" t="s">
        <v>411</v>
      </c>
      <c r="F438" s="3" t="s">
        <v>188</v>
      </c>
      <c r="G438" s="66">
        <v>39294</v>
      </c>
    </row>
    <row r="439" spans="1:7" ht="32.25" thickBot="1">
      <c r="A439" s="58"/>
      <c r="B439" s="58"/>
      <c r="C439" s="58"/>
      <c r="D439" s="58" t="e">
        <f>INDEX('Senators Details'!$A$2:$B$77,MATCH(C439,'Senators Details'!$A$2:$A$77,0),2)</f>
        <v>#N/A</v>
      </c>
      <c r="E439" s="58"/>
      <c r="F439" s="4" t="s">
        <v>189</v>
      </c>
      <c r="G439" s="58"/>
    </row>
    <row r="440" spans="1:7" ht="63.75" thickBot="1">
      <c r="A440" s="7">
        <v>73</v>
      </c>
      <c r="B440" s="1" t="s">
        <v>192</v>
      </c>
      <c r="C440" s="1" t="s">
        <v>841</v>
      </c>
      <c r="D440" s="1" t="str">
        <f>INDEX('Senators Details'!$A$2:$B$77,MATCH(C440,'Senators Details'!$A$2:$A$77,0),2)</f>
        <v>AG</v>
      </c>
      <c r="E440" s="1" t="s">
        <v>411</v>
      </c>
      <c r="F440" s="6" t="s">
        <v>191</v>
      </c>
      <c r="G440" s="44">
        <v>39294</v>
      </c>
    </row>
    <row r="441" spans="1:7" ht="48" thickBot="1">
      <c r="A441" s="7">
        <v>74</v>
      </c>
      <c r="B441" s="1" t="s">
        <v>194</v>
      </c>
      <c r="C441" s="1" t="s">
        <v>841</v>
      </c>
      <c r="D441" s="1" t="str">
        <f>INDEX('Senators Details'!$A$2:$B$77,MATCH(C441,'Senators Details'!$A$2:$A$77,0),2)</f>
        <v>AG</v>
      </c>
      <c r="E441" s="1" t="s">
        <v>411</v>
      </c>
      <c r="F441" s="6" t="s">
        <v>193</v>
      </c>
      <c r="G441" s="44">
        <v>39294</v>
      </c>
    </row>
    <row r="442" spans="1:7" ht="15.75">
      <c r="A442" s="57">
        <v>75</v>
      </c>
      <c r="B442" s="57" t="s">
        <v>198</v>
      </c>
      <c r="C442" s="57" t="s">
        <v>813</v>
      </c>
      <c r="D442" s="57" t="str">
        <f>INDEX('Senators Details'!$A$2:$B$77,MATCH(C442,'Senators Details'!$A$2:$A$77,0),2)</f>
        <v>ALP</v>
      </c>
      <c r="E442" s="57" t="s">
        <v>411</v>
      </c>
      <c r="F442" s="5" t="s">
        <v>195</v>
      </c>
      <c r="G442" s="66">
        <v>39294</v>
      </c>
    </row>
    <row r="443" spans="1:7" ht="47.25">
      <c r="A443" s="60"/>
      <c r="B443" s="60"/>
      <c r="C443" s="60"/>
      <c r="D443" s="60" t="e">
        <f>INDEX('Senators Details'!$A$2:$B$77,MATCH(C443,'Senators Details'!$A$2:$A$77,0),2)</f>
        <v>#N/A</v>
      </c>
      <c r="E443" s="60"/>
      <c r="F443" s="5" t="s">
        <v>196</v>
      </c>
      <c r="G443" s="60"/>
    </row>
    <row r="444" spans="1:7" ht="48" thickBot="1">
      <c r="A444" s="58"/>
      <c r="B444" s="58"/>
      <c r="C444" s="58"/>
      <c r="D444" s="58" t="e">
        <f>INDEX('Senators Details'!$A$2:$B$77,MATCH(C444,'Senators Details'!$A$2:$A$77,0),2)</f>
        <v>#N/A</v>
      </c>
      <c r="E444" s="58"/>
      <c r="F444" s="6" t="s">
        <v>197</v>
      </c>
      <c r="G444" s="58"/>
    </row>
    <row r="445" spans="1:7" ht="32.25" thickBot="1">
      <c r="A445" s="7">
        <v>76</v>
      </c>
      <c r="B445" s="1" t="s">
        <v>200</v>
      </c>
      <c r="C445" s="1" t="s">
        <v>537</v>
      </c>
      <c r="D445" s="1" t="str">
        <f>INDEX('Senators Details'!$A$2:$B$77,MATCH(C445,'Senators Details'!$A$2:$A$77,0),2)</f>
        <v>ALP</v>
      </c>
      <c r="E445" s="1" t="s">
        <v>411</v>
      </c>
      <c r="F445" s="4" t="s">
        <v>199</v>
      </c>
      <c r="G445" s="44">
        <v>39294</v>
      </c>
    </row>
    <row r="446" spans="1:7" ht="31.5">
      <c r="A446" s="57">
        <v>77</v>
      </c>
      <c r="B446" s="57" t="s">
        <v>203</v>
      </c>
      <c r="C446" s="57" t="s">
        <v>537</v>
      </c>
      <c r="D446" s="57" t="str">
        <f>INDEX('Senators Details'!$A$2:$B$77,MATCH(C446,'Senators Details'!$A$2:$A$77,0),2)</f>
        <v>ALP</v>
      </c>
      <c r="E446" s="57" t="s">
        <v>411</v>
      </c>
      <c r="F446" s="3" t="s">
        <v>201</v>
      </c>
      <c r="G446" s="66">
        <v>39294</v>
      </c>
    </row>
    <row r="447" spans="1:7" ht="16.5" thickBot="1">
      <c r="A447" s="58"/>
      <c r="B447" s="58"/>
      <c r="C447" s="58"/>
      <c r="D447" s="58" t="e">
        <f>INDEX('Senators Details'!$A$2:$B$77,MATCH(C447,'Senators Details'!$A$2:$A$77,0),2)</f>
        <v>#N/A</v>
      </c>
      <c r="E447" s="58"/>
      <c r="F447" s="4" t="s">
        <v>202</v>
      </c>
      <c r="G447" s="58"/>
    </row>
    <row r="448" spans="1:7" ht="31.5">
      <c r="A448" s="57">
        <v>78</v>
      </c>
      <c r="B448" s="57" t="s">
        <v>209</v>
      </c>
      <c r="C448" s="57" t="s">
        <v>537</v>
      </c>
      <c r="D448" s="57" t="str">
        <f>INDEX('Senators Details'!$A$2:$B$77,MATCH(C448,'Senators Details'!$A$2:$A$77,0),2)</f>
        <v>ALP</v>
      </c>
      <c r="E448" s="57" t="s">
        <v>411</v>
      </c>
      <c r="F448" s="5" t="s">
        <v>204</v>
      </c>
      <c r="G448" s="66">
        <v>39294</v>
      </c>
    </row>
    <row r="449" spans="1:7" ht="31.5">
      <c r="A449" s="60"/>
      <c r="B449" s="60"/>
      <c r="C449" s="60"/>
      <c r="D449" s="60" t="e">
        <f>INDEX('Senators Details'!$A$2:$B$77,MATCH(C449,'Senators Details'!$A$2:$A$77,0),2)</f>
        <v>#N/A</v>
      </c>
      <c r="E449" s="60"/>
      <c r="F449" s="5" t="s">
        <v>205</v>
      </c>
      <c r="G449" s="60"/>
    </row>
    <row r="450" spans="1:7" ht="47.25" customHeight="1">
      <c r="A450" s="60"/>
      <c r="B450" s="60"/>
      <c r="C450" s="60"/>
      <c r="D450" s="60" t="e">
        <f>INDEX('Senators Details'!$A$2:$B$77,MATCH(C450,'Senators Details'!$A$2:$A$77,0),2)</f>
        <v>#N/A</v>
      </c>
      <c r="E450" s="60"/>
      <c r="F450" s="5" t="s">
        <v>206</v>
      </c>
      <c r="G450" s="60"/>
    </row>
    <row r="451" spans="1:7" ht="15.75">
      <c r="A451" s="60"/>
      <c r="B451" s="60"/>
      <c r="C451" s="60"/>
      <c r="D451" s="60" t="e">
        <f>INDEX('Senators Details'!$A$2:$B$77,MATCH(C451,'Senators Details'!$A$2:$A$77,0),2)</f>
        <v>#N/A</v>
      </c>
      <c r="E451" s="60"/>
      <c r="F451" s="5" t="s">
        <v>207</v>
      </c>
      <c r="G451" s="60"/>
    </row>
    <row r="452" spans="1:7" ht="16.5" thickBot="1">
      <c r="A452" s="58"/>
      <c r="B452" s="58"/>
      <c r="C452" s="58"/>
      <c r="D452" s="58" t="e">
        <f>INDEX('Senators Details'!$A$2:$B$77,MATCH(C452,'Senators Details'!$A$2:$A$77,0),2)</f>
        <v>#N/A</v>
      </c>
      <c r="E452" s="58"/>
      <c r="F452" s="6" t="s">
        <v>208</v>
      </c>
      <c r="G452" s="58"/>
    </row>
    <row r="453" spans="1:7" ht="15.75">
      <c r="A453" s="57">
        <v>79</v>
      </c>
      <c r="B453" s="57" t="s">
        <v>212</v>
      </c>
      <c r="C453" s="57" t="s">
        <v>537</v>
      </c>
      <c r="D453" s="57" t="str">
        <f>INDEX('Senators Details'!$A$2:$B$77,MATCH(C453,'Senators Details'!$A$2:$A$77,0),2)</f>
        <v>ALP</v>
      </c>
      <c r="E453" s="57" t="s">
        <v>411</v>
      </c>
      <c r="F453" s="5" t="s">
        <v>210</v>
      </c>
      <c r="G453" s="66">
        <v>39131</v>
      </c>
    </row>
    <row r="454" spans="1:7" ht="48" thickBot="1">
      <c r="A454" s="58"/>
      <c r="B454" s="58"/>
      <c r="C454" s="58"/>
      <c r="D454" s="58" t="e">
        <f>INDEX('Senators Details'!$A$2:$B$77,MATCH(C454,'Senators Details'!$A$2:$A$77,0),2)</f>
        <v>#N/A</v>
      </c>
      <c r="E454" s="58"/>
      <c r="F454" s="6" t="s">
        <v>211</v>
      </c>
      <c r="G454" s="58"/>
    </row>
    <row r="455" spans="1:7" ht="110.25">
      <c r="A455" s="57">
        <v>80</v>
      </c>
      <c r="B455" s="57" t="s">
        <v>924</v>
      </c>
      <c r="C455" s="57" t="s">
        <v>213</v>
      </c>
      <c r="D455" s="57" t="str">
        <f>INDEX('Senators Details'!$A$2:$B$77,MATCH(C455,'Senators Details'!$A$2:$A$77,0),2)</f>
        <v>LP</v>
      </c>
      <c r="E455" s="57" t="s">
        <v>411</v>
      </c>
      <c r="F455" s="5" t="s">
        <v>214</v>
      </c>
      <c r="G455" s="66">
        <v>39294</v>
      </c>
    </row>
    <row r="456" spans="1:7" ht="15.75">
      <c r="A456" s="60"/>
      <c r="B456" s="60"/>
      <c r="C456" s="60"/>
      <c r="D456" s="60" t="e">
        <f>INDEX('Senators Details'!$A$2:$B$77,MATCH(C456,'Senators Details'!$A$2:$A$77,0),2)</f>
        <v>#N/A</v>
      </c>
      <c r="E456" s="60"/>
      <c r="F456" s="5"/>
      <c r="G456" s="60"/>
    </row>
    <row r="457" spans="1:7" ht="94.5">
      <c r="A457" s="60"/>
      <c r="B457" s="60"/>
      <c r="C457" s="60"/>
      <c r="D457" s="60" t="e">
        <f>INDEX('Senators Details'!$A$2:$B$77,MATCH(C457,'Senators Details'!$A$2:$A$77,0),2)</f>
        <v>#N/A</v>
      </c>
      <c r="E457" s="60"/>
      <c r="F457" s="5" t="s">
        <v>215</v>
      </c>
      <c r="G457" s="60"/>
    </row>
    <row r="458" spans="1:7" ht="16.5" thickBot="1">
      <c r="A458" s="58"/>
      <c r="B458" s="58"/>
      <c r="C458" s="58"/>
      <c r="D458" s="58" t="e">
        <f>INDEX('Senators Details'!$A$2:$B$77,MATCH(C458,'Senators Details'!$A$2:$A$77,0),2)</f>
        <v>#N/A</v>
      </c>
      <c r="E458" s="58"/>
      <c r="F458" s="6"/>
      <c r="G458" s="58"/>
    </row>
    <row r="459" spans="1:7" ht="47.25">
      <c r="A459" s="57">
        <v>81</v>
      </c>
      <c r="B459" s="57" t="s">
        <v>924</v>
      </c>
      <c r="C459" s="57" t="s">
        <v>537</v>
      </c>
      <c r="D459" s="57" t="str">
        <f>INDEX('Senators Details'!$A$2:$B$77,MATCH(C459,'Senators Details'!$A$2:$A$77,0),2)</f>
        <v>ALP</v>
      </c>
      <c r="E459" s="57" t="s">
        <v>411</v>
      </c>
      <c r="F459" s="5" t="s">
        <v>216</v>
      </c>
      <c r="G459" s="66">
        <v>39294</v>
      </c>
    </row>
    <row r="460" spans="1:7" ht="15.75">
      <c r="A460" s="60"/>
      <c r="B460" s="60"/>
      <c r="C460" s="60"/>
      <c r="D460" s="60" t="e">
        <f>INDEX('Senators Details'!$A$2:$B$77,MATCH(C460,'Senators Details'!$A$2:$A$77,0),2)</f>
        <v>#N/A</v>
      </c>
      <c r="E460" s="60"/>
      <c r="F460" s="5" t="s">
        <v>217</v>
      </c>
      <c r="G460" s="60"/>
    </row>
    <row r="461" spans="1:7" ht="15.75">
      <c r="A461" s="60"/>
      <c r="B461" s="60"/>
      <c r="C461" s="60"/>
      <c r="D461" s="60" t="e">
        <f>INDEX('Senators Details'!$A$2:$B$77,MATCH(C461,'Senators Details'!$A$2:$A$77,0),2)</f>
        <v>#N/A</v>
      </c>
      <c r="E461" s="60"/>
      <c r="F461" s="5" t="s">
        <v>218</v>
      </c>
      <c r="G461" s="60"/>
    </row>
    <row r="462" spans="1:7" ht="15.75">
      <c r="A462" s="60"/>
      <c r="B462" s="60"/>
      <c r="C462" s="60"/>
      <c r="D462" s="60" t="e">
        <f>INDEX('Senators Details'!$A$2:$B$77,MATCH(C462,'Senators Details'!$A$2:$A$77,0),2)</f>
        <v>#N/A</v>
      </c>
      <c r="E462" s="60"/>
      <c r="F462" s="3" t="s">
        <v>219</v>
      </c>
      <c r="G462" s="60"/>
    </row>
    <row r="463" spans="1:7" ht="15.75">
      <c r="A463" s="60"/>
      <c r="B463" s="60"/>
      <c r="C463" s="60"/>
      <c r="D463" s="60" t="e">
        <f>INDEX('Senators Details'!$A$2:$B$77,MATCH(C463,'Senators Details'!$A$2:$A$77,0),2)</f>
        <v>#N/A</v>
      </c>
      <c r="E463" s="60"/>
      <c r="F463" s="3" t="s">
        <v>220</v>
      </c>
      <c r="G463" s="60"/>
    </row>
    <row r="464" spans="1:7" ht="31.5">
      <c r="A464" s="60"/>
      <c r="B464" s="60"/>
      <c r="C464" s="60"/>
      <c r="D464" s="60" t="e">
        <f>INDEX('Senators Details'!$A$2:$B$77,MATCH(C464,'Senators Details'!$A$2:$A$77,0),2)</f>
        <v>#N/A</v>
      </c>
      <c r="E464" s="60"/>
      <c r="F464" s="3" t="s">
        <v>221</v>
      </c>
      <c r="G464" s="60"/>
    </row>
    <row r="465" spans="1:7" ht="94.5" customHeight="1">
      <c r="A465" s="60"/>
      <c r="B465" s="60"/>
      <c r="C465" s="60"/>
      <c r="D465" s="60" t="e">
        <f>INDEX('Senators Details'!$A$2:$B$77,MATCH(C465,'Senators Details'!$A$2:$A$77,0),2)</f>
        <v>#N/A</v>
      </c>
      <c r="E465" s="60"/>
      <c r="F465" s="3" t="s">
        <v>474</v>
      </c>
      <c r="G465" s="60"/>
    </row>
    <row r="466" spans="1:7" ht="15.75">
      <c r="A466" s="60"/>
      <c r="B466" s="60"/>
      <c r="C466" s="60"/>
      <c r="D466" s="60" t="e">
        <f>INDEX('Senators Details'!$A$2:$B$77,MATCH(C466,'Senators Details'!$A$2:$A$77,0),2)</f>
        <v>#N/A</v>
      </c>
      <c r="E466" s="60"/>
      <c r="F466" s="3" t="s">
        <v>475</v>
      </c>
      <c r="G466" s="60"/>
    </row>
    <row r="467" spans="1:7" ht="15.75">
      <c r="A467" s="60"/>
      <c r="B467" s="60"/>
      <c r="C467" s="60"/>
      <c r="D467" s="60" t="e">
        <f>INDEX('Senators Details'!$A$2:$B$77,MATCH(C467,'Senators Details'!$A$2:$A$77,0),2)</f>
        <v>#N/A</v>
      </c>
      <c r="E467" s="60"/>
      <c r="F467" s="3" t="s">
        <v>476</v>
      </c>
      <c r="G467" s="60"/>
    </row>
    <row r="468" spans="1:7" ht="15.75">
      <c r="A468" s="60"/>
      <c r="B468" s="60"/>
      <c r="C468" s="60"/>
      <c r="D468" s="60" t="e">
        <f>INDEX('Senators Details'!$A$2:$B$77,MATCH(C468,'Senators Details'!$A$2:$A$77,0),2)</f>
        <v>#N/A</v>
      </c>
      <c r="E468" s="60"/>
      <c r="F468" s="3" t="s">
        <v>477</v>
      </c>
      <c r="G468" s="60"/>
    </row>
    <row r="469" spans="1:7" ht="15.75">
      <c r="A469" s="60"/>
      <c r="B469" s="60"/>
      <c r="C469" s="60"/>
      <c r="D469" s="60" t="e">
        <f>INDEX('Senators Details'!$A$2:$B$77,MATCH(C469,'Senators Details'!$A$2:$A$77,0),2)</f>
        <v>#N/A</v>
      </c>
      <c r="E469" s="60"/>
      <c r="F469" s="3" t="s">
        <v>478</v>
      </c>
      <c r="G469" s="60"/>
    </row>
    <row r="470" spans="1:7" ht="15.75">
      <c r="A470" s="60"/>
      <c r="B470" s="60"/>
      <c r="C470" s="60"/>
      <c r="D470" s="60" t="e">
        <f>INDEX('Senators Details'!$A$2:$B$77,MATCH(C470,'Senators Details'!$A$2:$A$77,0),2)</f>
        <v>#N/A</v>
      </c>
      <c r="E470" s="60"/>
      <c r="F470" s="3" t="s">
        <v>479</v>
      </c>
      <c r="G470" s="60"/>
    </row>
    <row r="471" spans="1:7" ht="15.75">
      <c r="A471" s="60"/>
      <c r="B471" s="60"/>
      <c r="C471" s="60"/>
      <c r="D471" s="60" t="e">
        <f>INDEX('Senators Details'!$A$2:$B$77,MATCH(C471,'Senators Details'!$A$2:$A$77,0),2)</f>
        <v>#N/A</v>
      </c>
      <c r="E471" s="60"/>
      <c r="F471" s="3" t="s">
        <v>480</v>
      </c>
      <c r="G471" s="60"/>
    </row>
    <row r="472" spans="1:7" ht="16.5" thickBot="1">
      <c r="A472" s="58"/>
      <c r="B472" s="58"/>
      <c r="C472" s="58"/>
      <c r="D472" s="58" t="e">
        <f>INDEX('Senators Details'!$A$2:$B$77,MATCH(C472,'Senators Details'!$A$2:$A$77,0),2)</f>
        <v>#N/A</v>
      </c>
      <c r="E472" s="58"/>
      <c r="F472" s="6"/>
      <c r="G472" s="58"/>
    </row>
    <row r="473" spans="1:7" ht="31.5">
      <c r="A473" s="57">
        <v>82</v>
      </c>
      <c r="B473" s="57" t="s">
        <v>924</v>
      </c>
      <c r="C473" s="57" t="s">
        <v>537</v>
      </c>
      <c r="D473" s="57" t="str">
        <f>INDEX('Senators Details'!$A$2:$B$77,MATCH(C473,'Senators Details'!$A$2:$A$77,0),2)</f>
        <v>ALP</v>
      </c>
      <c r="E473" s="57" t="s">
        <v>411</v>
      </c>
      <c r="F473" s="5" t="s">
        <v>481</v>
      </c>
      <c r="G473" s="66">
        <v>39294</v>
      </c>
    </row>
    <row r="474" spans="1:7" ht="31.5">
      <c r="A474" s="60"/>
      <c r="B474" s="60"/>
      <c r="C474" s="60"/>
      <c r="D474" s="60" t="e">
        <f>INDEX('Senators Details'!$A$2:$B$77,MATCH(C474,'Senators Details'!$A$2:$A$77,0),2)</f>
        <v>#N/A</v>
      </c>
      <c r="E474" s="60"/>
      <c r="F474" s="5" t="s">
        <v>482</v>
      </c>
      <c r="G474" s="60"/>
    </row>
    <row r="475" spans="1:7" ht="15.75">
      <c r="A475" s="60"/>
      <c r="B475" s="60"/>
      <c r="C475" s="60"/>
      <c r="D475" s="60" t="e">
        <f>INDEX('Senators Details'!$A$2:$B$77,MATCH(C475,'Senators Details'!$A$2:$A$77,0),2)</f>
        <v>#N/A</v>
      </c>
      <c r="E475" s="60"/>
      <c r="F475" s="5" t="s">
        <v>483</v>
      </c>
      <c r="G475" s="60"/>
    </row>
    <row r="476" spans="1:7" ht="47.25">
      <c r="A476" s="60"/>
      <c r="B476" s="60"/>
      <c r="C476" s="60"/>
      <c r="D476" s="60" t="e">
        <f>INDEX('Senators Details'!$A$2:$B$77,MATCH(C476,'Senators Details'!$A$2:$A$77,0),2)</f>
        <v>#N/A</v>
      </c>
      <c r="E476" s="60"/>
      <c r="F476" s="5" t="s">
        <v>484</v>
      </c>
      <c r="G476" s="60"/>
    </row>
    <row r="477" spans="1:7" ht="78.75" customHeight="1">
      <c r="A477" s="60"/>
      <c r="B477" s="60"/>
      <c r="C477" s="60"/>
      <c r="D477" s="60" t="e">
        <f>INDEX('Senators Details'!$A$2:$B$77,MATCH(C477,'Senators Details'!$A$2:$A$77,0),2)</f>
        <v>#N/A</v>
      </c>
      <c r="E477" s="60"/>
      <c r="F477" s="5" t="s">
        <v>485</v>
      </c>
      <c r="G477" s="60"/>
    </row>
    <row r="478" spans="1:7" ht="15.75">
      <c r="A478" s="60"/>
      <c r="B478" s="60"/>
      <c r="C478" s="60"/>
      <c r="D478" s="60" t="e">
        <f>INDEX('Senators Details'!$A$2:$B$77,MATCH(C478,'Senators Details'!$A$2:$A$77,0),2)</f>
        <v>#N/A</v>
      </c>
      <c r="E478" s="60"/>
      <c r="F478" s="5" t="s">
        <v>486</v>
      </c>
      <c r="G478" s="60"/>
    </row>
    <row r="479" spans="1:7" ht="16.5" thickBot="1">
      <c r="A479" s="58"/>
      <c r="B479" s="58"/>
      <c r="C479" s="58"/>
      <c r="D479" s="58" t="e">
        <f>INDEX('Senators Details'!$A$2:$B$77,MATCH(C479,'Senators Details'!$A$2:$A$77,0),2)</f>
        <v>#N/A</v>
      </c>
      <c r="E479" s="58"/>
      <c r="F479" s="6"/>
      <c r="G479" s="58"/>
    </row>
    <row r="480" spans="1:7" ht="31.5">
      <c r="A480" s="57">
        <v>83</v>
      </c>
      <c r="B480" s="57" t="s">
        <v>924</v>
      </c>
      <c r="C480" s="57" t="s">
        <v>537</v>
      </c>
      <c r="D480" s="57" t="str">
        <f>INDEX('Senators Details'!$A$2:$B$77,MATCH(C480,'Senators Details'!$A$2:$A$77,0),2)</f>
        <v>ALP</v>
      </c>
      <c r="E480" s="57" t="s">
        <v>487</v>
      </c>
      <c r="F480" s="5" t="s">
        <v>488</v>
      </c>
      <c r="G480" s="66">
        <v>39294</v>
      </c>
    </row>
    <row r="481" spans="1:7" ht="47.25">
      <c r="A481" s="60"/>
      <c r="B481" s="60"/>
      <c r="C481" s="60"/>
      <c r="D481" s="60" t="e">
        <f>INDEX('Senators Details'!$A$2:$B$77,MATCH(C481,'Senators Details'!$A$2:$A$77,0),2)</f>
        <v>#N/A</v>
      </c>
      <c r="E481" s="60"/>
      <c r="F481" s="5" t="s">
        <v>489</v>
      </c>
      <c r="G481" s="60"/>
    </row>
    <row r="482" spans="1:7" ht="32.25" thickBot="1">
      <c r="A482" s="58"/>
      <c r="B482" s="58"/>
      <c r="C482" s="58"/>
      <c r="D482" s="58" t="e">
        <f>INDEX('Senators Details'!$A$2:$B$77,MATCH(C482,'Senators Details'!$A$2:$A$77,0),2)</f>
        <v>#N/A</v>
      </c>
      <c r="E482" s="58"/>
      <c r="F482" s="6" t="s">
        <v>490</v>
      </c>
      <c r="G482" s="58"/>
    </row>
    <row r="483" spans="1:7" ht="47.25">
      <c r="A483" s="57">
        <v>84</v>
      </c>
      <c r="B483" s="57" t="s">
        <v>924</v>
      </c>
      <c r="C483" s="57" t="s">
        <v>537</v>
      </c>
      <c r="D483" s="57" t="str">
        <f>INDEX('Senators Details'!$A$2:$B$77,MATCH(C483,'Senators Details'!$A$2:$A$77,0),2)</f>
        <v>ALP</v>
      </c>
      <c r="E483" s="57" t="s">
        <v>411</v>
      </c>
      <c r="F483" s="5" t="s">
        <v>491</v>
      </c>
      <c r="G483" s="66">
        <v>39534</v>
      </c>
    </row>
    <row r="484" spans="1:7" ht="47.25">
      <c r="A484" s="60"/>
      <c r="B484" s="60"/>
      <c r="C484" s="60"/>
      <c r="D484" s="60" t="e">
        <f>INDEX('Senators Details'!$A$2:$B$77,MATCH(C484,'Senators Details'!$A$2:$A$77,0),2)</f>
        <v>#N/A</v>
      </c>
      <c r="E484" s="60"/>
      <c r="F484" s="5" t="s">
        <v>492</v>
      </c>
      <c r="G484" s="60"/>
    </row>
    <row r="485" spans="1:7" ht="47.25">
      <c r="A485" s="60"/>
      <c r="B485" s="60"/>
      <c r="C485" s="60"/>
      <c r="D485" s="60" t="e">
        <f>INDEX('Senators Details'!$A$2:$B$77,MATCH(C485,'Senators Details'!$A$2:$A$77,0),2)</f>
        <v>#N/A</v>
      </c>
      <c r="E485" s="60"/>
      <c r="F485" s="5" t="s">
        <v>493</v>
      </c>
      <c r="G485" s="60"/>
    </row>
    <row r="486" spans="1:7" ht="15.75">
      <c r="A486" s="60"/>
      <c r="B486" s="60"/>
      <c r="C486" s="60"/>
      <c r="D486" s="60" t="e">
        <f>INDEX('Senators Details'!$A$2:$B$77,MATCH(C486,'Senators Details'!$A$2:$A$77,0),2)</f>
        <v>#N/A</v>
      </c>
      <c r="E486" s="60"/>
      <c r="F486" s="5" t="s">
        <v>494</v>
      </c>
      <c r="G486" s="60"/>
    </row>
    <row r="487" spans="1:7" ht="110.25" customHeight="1">
      <c r="A487" s="60"/>
      <c r="B487" s="60"/>
      <c r="C487" s="60"/>
      <c r="D487" s="60" t="e">
        <f>INDEX('Senators Details'!$A$2:$B$77,MATCH(C487,'Senators Details'!$A$2:$A$77,0),2)</f>
        <v>#N/A</v>
      </c>
      <c r="E487" s="60"/>
      <c r="F487" s="5" t="s">
        <v>495</v>
      </c>
      <c r="G487" s="60"/>
    </row>
    <row r="488" spans="1:7" ht="15.75">
      <c r="A488" s="60"/>
      <c r="B488" s="60"/>
      <c r="C488" s="60"/>
      <c r="D488" s="60" t="e">
        <f>INDEX('Senators Details'!$A$2:$B$77,MATCH(C488,'Senators Details'!$A$2:$A$77,0),2)</f>
        <v>#N/A</v>
      </c>
      <c r="E488" s="60"/>
      <c r="F488" s="5" t="s">
        <v>496</v>
      </c>
      <c r="G488" s="60"/>
    </row>
    <row r="489" spans="1:7" ht="15.75">
      <c r="A489" s="60"/>
      <c r="B489" s="60"/>
      <c r="C489" s="60"/>
      <c r="D489" s="60" t="e">
        <f>INDEX('Senators Details'!$A$2:$B$77,MATCH(C489,'Senators Details'!$A$2:$A$77,0),2)</f>
        <v>#N/A</v>
      </c>
      <c r="E489" s="60"/>
      <c r="F489" s="5" t="s">
        <v>129</v>
      </c>
      <c r="G489" s="60"/>
    </row>
    <row r="490" spans="1:7" ht="31.5">
      <c r="A490" s="60"/>
      <c r="B490" s="60"/>
      <c r="C490" s="60"/>
      <c r="D490" s="60" t="e">
        <f>INDEX('Senators Details'!$A$2:$B$77,MATCH(C490,'Senators Details'!$A$2:$A$77,0),2)</f>
        <v>#N/A</v>
      </c>
      <c r="E490" s="60"/>
      <c r="F490" s="5" t="s">
        <v>497</v>
      </c>
      <c r="G490" s="60"/>
    </row>
    <row r="491" spans="1:7" ht="110.25" customHeight="1">
      <c r="A491" s="60"/>
      <c r="B491" s="60"/>
      <c r="C491" s="60"/>
      <c r="D491" s="60" t="e">
        <f>INDEX('Senators Details'!$A$2:$B$77,MATCH(C491,'Senators Details'!$A$2:$A$77,0),2)</f>
        <v>#N/A</v>
      </c>
      <c r="E491" s="60"/>
      <c r="F491" s="5" t="s">
        <v>498</v>
      </c>
      <c r="G491" s="60"/>
    </row>
    <row r="492" spans="1:7" ht="31.5">
      <c r="A492" s="60"/>
      <c r="B492" s="60"/>
      <c r="C492" s="60"/>
      <c r="D492" s="60" t="e">
        <f>INDEX('Senators Details'!$A$2:$B$77,MATCH(C492,'Senators Details'!$A$2:$A$77,0),2)</f>
        <v>#N/A</v>
      </c>
      <c r="E492" s="60"/>
      <c r="F492" s="5" t="s">
        <v>499</v>
      </c>
      <c r="G492" s="60"/>
    </row>
    <row r="493" spans="1:7" ht="16.5" thickBot="1">
      <c r="A493" s="58"/>
      <c r="B493" s="58"/>
      <c r="C493" s="58"/>
      <c r="D493" s="58" t="e">
        <f>INDEX('Senators Details'!$A$2:$B$77,MATCH(C493,'Senators Details'!$A$2:$A$77,0),2)</f>
        <v>#N/A</v>
      </c>
      <c r="E493" s="58"/>
      <c r="F493" s="6"/>
      <c r="G493" s="58"/>
    </row>
    <row r="494" spans="1:7" ht="31.5">
      <c r="A494" s="57">
        <v>85</v>
      </c>
      <c r="B494" s="57" t="s">
        <v>924</v>
      </c>
      <c r="C494" s="57" t="s">
        <v>537</v>
      </c>
      <c r="D494" s="57" t="str">
        <f>INDEX('Senators Details'!$A$2:$B$77,MATCH(C494,'Senators Details'!$A$2:$A$77,0),2)</f>
        <v>ALP</v>
      </c>
      <c r="E494" s="57" t="s">
        <v>500</v>
      </c>
      <c r="F494" s="5" t="s">
        <v>501</v>
      </c>
      <c r="G494" s="66">
        <v>39279</v>
      </c>
    </row>
    <row r="495" spans="1:7" ht="31.5">
      <c r="A495" s="60"/>
      <c r="B495" s="60"/>
      <c r="C495" s="60"/>
      <c r="D495" s="60" t="e">
        <f>INDEX('Senators Details'!$A$2:$B$77,MATCH(C495,'Senators Details'!$A$2:$A$77,0),2)</f>
        <v>#N/A</v>
      </c>
      <c r="E495" s="60"/>
      <c r="F495" s="5" t="s">
        <v>502</v>
      </c>
      <c r="G495" s="60"/>
    </row>
    <row r="496" spans="1:7" ht="16.5" thickBot="1">
      <c r="A496" s="58"/>
      <c r="B496" s="58"/>
      <c r="C496" s="58"/>
      <c r="D496" s="58" t="e">
        <f>INDEX('Senators Details'!$A$2:$B$77,MATCH(C496,'Senators Details'!$A$2:$A$77,0),2)</f>
        <v>#N/A</v>
      </c>
      <c r="E496" s="58"/>
      <c r="F496" s="6"/>
      <c r="G496" s="58"/>
    </row>
    <row r="497" spans="1:7" ht="47.25">
      <c r="A497" s="57">
        <v>86</v>
      </c>
      <c r="B497" s="57" t="s">
        <v>924</v>
      </c>
      <c r="C497" s="57" t="s">
        <v>537</v>
      </c>
      <c r="D497" s="57" t="str">
        <f>INDEX('Senators Details'!$A$2:$B$77,MATCH(C497,'Senators Details'!$A$2:$A$77,0),2)</f>
        <v>ALP</v>
      </c>
      <c r="E497" s="57" t="s">
        <v>500</v>
      </c>
      <c r="F497" s="5" t="s">
        <v>547</v>
      </c>
      <c r="G497" s="66">
        <v>39279</v>
      </c>
    </row>
    <row r="498" spans="1:7" ht="47.25">
      <c r="A498" s="60"/>
      <c r="B498" s="60"/>
      <c r="C498" s="60"/>
      <c r="D498" s="60" t="e">
        <f>INDEX('Senators Details'!$A$2:$B$77,MATCH(C498,'Senators Details'!$A$2:$A$77,0),2)</f>
        <v>#N/A</v>
      </c>
      <c r="E498" s="60"/>
      <c r="F498" s="5" t="s">
        <v>503</v>
      </c>
      <c r="G498" s="60"/>
    </row>
    <row r="499" spans="1:7" ht="15.75">
      <c r="A499" s="60"/>
      <c r="B499" s="60"/>
      <c r="C499" s="60"/>
      <c r="D499" s="60" t="e">
        <f>INDEX('Senators Details'!$A$2:$B$77,MATCH(C499,'Senators Details'!$A$2:$A$77,0),2)</f>
        <v>#N/A</v>
      </c>
      <c r="E499" s="60"/>
      <c r="F499" s="5" t="s">
        <v>504</v>
      </c>
      <c r="G499" s="60"/>
    </row>
    <row r="500" spans="1:7" ht="15.75">
      <c r="A500" s="60"/>
      <c r="B500" s="60"/>
      <c r="C500" s="60"/>
      <c r="D500" s="60" t="e">
        <f>INDEX('Senators Details'!$A$2:$B$77,MATCH(C500,'Senators Details'!$A$2:$A$77,0),2)</f>
        <v>#N/A</v>
      </c>
      <c r="E500" s="60"/>
      <c r="F500" s="5" t="s">
        <v>505</v>
      </c>
      <c r="G500" s="60"/>
    </row>
    <row r="501" spans="1:7" ht="47.25">
      <c r="A501" s="60"/>
      <c r="B501" s="60"/>
      <c r="C501" s="60"/>
      <c r="D501" s="60" t="e">
        <f>INDEX('Senators Details'!$A$2:$B$77,MATCH(C501,'Senators Details'!$A$2:$A$77,0),2)</f>
        <v>#N/A</v>
      </c>
      <c r="E501" s="60"/>
      <c r="F501" s="5" t="s">
        <v>247</v>
      </c>
      <c r="G501" s="60"/>
    </row>
    <row r="502" spans="1:7" ht="15.75">
      <c r="A502" s="60"/>
      <c r="B502" s="60"/>
      <c r="C502" s="60"/>
      <c r="D502" s="60" t="e">
        <f>INDEX('Senators Details'!$A$2:$B$77,MATCH(C502,'Senators Details'!$A$2:$A$77,0),2)</f>
        <v>#N/A</v>
      </c>
      <c r="E502" s="60"/>
      <c r="F502" s="5" t="s">
        <v>248</v>
      </c>
      <c r="G502" s="60"/>
    </row>
    <row r="503" spans="1:7" ht="15.75">
      <c r="A503" s="60"/>
      <c r="B503" s="60"/>
      <c r="C503" s="60"/>
      <c r="D503" s="60" t="e">
        <f>INDEX('Senators Details'!$A$2:$B$77,MATCH(C503,'Senators Details'!$A$2:$A$77,0),2)</f>
        <v>#N/A</v>
      </c>
      <c r="E503" s="60"/>
      <c r="F503" s="5" t="s">
        <v>249</v>
      </c>
      <c r="G503" s="60"/>
    </row>
    <row r="504" spans="1:7" ht="16.5" thickBot="1">
      <c r="A504" s="58"/>
      <c r="B504" s="58"/>
      <c r="C504" s="58"/>
      <c r="D504" s="58" t="e">
        <f>INDEX('Senators Details'!$A$2:$B$77,MATCH(C504,'Senators Details'!$A$2:$A$77,0),2)</f>
        <v>#N/A</v>
      </c>
      <c r="E504" s="58"/>
      <c r="F504" s="6"/>
      <c r="G504" s="58"/>
    </row>
    <row r="505" spans="1:7" ht="31.5">
      <c r="A505" s="57">
        <v>87</v>
      </c>
      <c r="B505" s="57" t="s">
        <v>253</v>
      </c>
      <c r="C505" s="57" t="s">
        <v>537</v>
      </c>
      <c r="D505" s="57" t="str">
        <f>INDEX('Senators Details'!$A$2:$B$77,MATCH(C505,'Senators Details'!$A$2:$A$77,0),2)</f>
        <v>ALP</v>
      </c>
      <c r="E505" s="57" t="s">
        <v>250</v>
      </c>
      <c r="F505" s="5" t="s">
        <v>251</v>
      </c>
      <c r="G505" s="66">
        <v>39252</v>
      </c>
    </row>
    <row r="506" spans="1:7" ht="32.25" thickBot="1">
      <c r="A506" s="58"/>
      <c r="B506" s="58"/>
      <c r="C506" s="58"/>
      <c r="D506" s="58" t="e">
        <f>INDEX('Senators Details'!$A$2:$B$77,MATCH(C506,'Senators Details'!$A$2:$A$77,0),2)</f>
        <v>#N/A</v>
      </c>
      <c r="E506" s="58"/>
      <c r="F506" s="6" t="s">
        <v>252</v>
      </c>
      <c r="G506" s="58"/>
    </row>
    <row r="507" spans="1:7" ht="15.75">
      <c r="A507" s="57">
        <v>88</v>
      </c>
      <c r="B507" s="57" t="s">
        <v>261</v>
      </c>
      <c r="C507" s="57" t="s">
        <v>537</v>
      </c>
      <c r="D507" s="57" t="str">
        <f>INDEX('Senators Details'!$A$2:$B$77,MATCH(C507,'Senators Details'!$A$2:$A$77,0),2)</f>
        <v>ALP</v>
      </c>
      <c r="E507" s="57" t="s">
        <v>254</v>
      </c>
      <c r="F507" s="5" t="s">
        <v>255</v>
      </c>
      <c r="G507" s="66">
        <v>39272</v>
      </c>
    </row>
    <row r="508" spans="1:7" ht="15.75">
      <c r="A508" s="60"/>
      <c r="B508" s="60"/>
      <c r="C508" s="60"/>
      <c r="D508" s="60" t="e">
        <f>INDEX('Senators Details'!$A$2:$B$77,MATCH(C508,'Senators Details'!$A$2:$A$77,0),2)</f>
        <v>#N/A</v>
      </c>
      <c r="E508" s="60"/>
      <c r="F508" s="5" t="s">
        <v>256</v>
      </c>
      <c r="G508" s="60"/>
    </row>
    <row r="509" spans="1:7" ht="31.5">
      <c r="A509" s="60"/>
      <c r="B509" s="60"/>
      <c r="C509" s="60"/>
      <c r="D509" s="60" t="e">
        <f>INDEX('Senators Details'!$A$2:$B$77,MATCH(C509,'Senators Details'!$A$2:$A$77,0),2)</f>
        <v>#N/A</v>
      </c>
      <c r="E509" s="60"/>
      <c r="F509" s="5" t="s">
        <v>257</v>
      </c>
      <c r="G509" s="60"/>
    </row>
    <row r="510" spans="1:7" ht="15.75">
      <c r="A510" s="60"/>
      <c r="B510" s="60"/>
      <c r="C510" s="60"/>
      <c r="D510" s="60" t="e">
        <f>INDEX('Senators Details'!$A$2:$B$77,MATCH(C510,'Senators Details'!$A$2:$A$77,0),2)</f>
        <v>#N/A</v>
      </c>
      <c r="E510" s="60"/>
      <c r="F510" s="5" t="s">
        <v>258</v>
      </c>
      <c r="G510" s="60"/>
    </row>
    <row r="511" spans="1:7" ht="31.5">
      <c r="A511" s="60"/>
      <c r="B511" s="60"/>
      <c r="C511" s="60"/>
      <c r="D511" s="60" t="e">
        <f>INDEX('Senators Details'!$A$2:$B$77,MATCH(C511,'Senators Details'!$A$2:$A$77,0),2)</f>
        <v>#N/A</v>
      </c>
      <c r="E511" s="60"/>
      <c r="F511" s="5" t="s">
        <v>259</v>
      </c>
      <c r="G511" s="60"/>
    </row>
    <row r="512" spans="1:7" ht="158.25" customHeight="1" thickBot="1">
      <c r="A512" s="58"/>
      <c r="B512" s="58"/>
      <c r="C512" s="58"/>
      <c r="D512" s="58" t="e">
        <f>INDEX('Senators Details'!$A$2:$B$77,MATCH(C512,'Senators Details'!$A$2:$A$77,0),2)</f>
        <v>#N/A</v>
      </c>
      <c r="E512" s="58"/>
      <c r="F512" s="6" t="s">
        <v>260</v>
      </c>
      <c r="G512" s="58"/>
    </row>
    <row r="513" spans="1:7" ht="48" thickBot="1">
      <c r="A513" s="7">
        <v>89</v>
      </c>
      <c r="B513" s="1" t="s">
        <v>261</v>
      </c>
      <c r="C513" s="1" t="s">
        <v>537</v>
      </c>
      <c r="D513" s="1" t="str">
        <f>INDEX('Senators Details'!$A$2:$B$77,MATCH(C513,'Senators Details'!$A$2:$A$77,0),2)</f>
        <v>ALP</v>
      </c>
      <c r="E513" s="1" t="s">
        <v>254</v>
      </c>
      <c r="F513" s="6" t="s">
        <v>262</v>
      </c>
      <c r="G513" s="44">
        <v>39272</v>
      </c>
    </row>
    <row r="514" spans="1:7" ht="32.25" thickBot="1">
      <c r="A514" s="7">
        <v>90</v>
      </c>
      <c r="B514" s="1" t="s">
        <v>264</v>
      </c>
      <c r="C514" s="1" t="s">
        <v>537</v>
      </c>
      <c r="D514" s="1" t="str">
        <f>INDEX('Senators Details'!$A$2:$B$77,MATCH(C514,'Senators Details'!$A$2:$A$77,0),2)</f>
        <v>ALP</v>
      </c>
      <c r="E514" s="1" t="s">
        <v>254</v>
      </c>
      <c r="F514" s="6" t="s">
        <v>263</v>
      </c>
      <c r="G514" s="44">
        <v>39272</v>
      </c>
    </row>
    <row r="515" spans="1:7" ht="32.25" thickBot="1">
      <c r="A515" s="7">
        <v>91</v>
      </c>
      <c r="B515" s="1" t="s">
        <v>266</v>
      </c>
      <c r="C515" s="1" t="s">
        <v>537</v>
      </c>
      <c r="D515" s="1" t="str">
        <f>INDEX('Senators Details'!$A$2:$B$77,MATCH(C515,'Senators Details'!$A$2:$A$77,0),2)</f>
        <v>ALP</v>
      </c>
      <c r="E515" s="1" t="s">
        <v>254</v>
      </c>
      <c r="F515" s="6" t="s">
        <v>265</v>
      </c>
      <c r="G515" s="44">
        <v>39272</v>
      </c>
    </row>
    <row r="516" spans="1:7" ht="48" thickBot="1">
      <c r="A516" s="7">
        <v>92</v>
      </c>
      <c r="B516" s="1" t="s">
        <v>266</v>
      </c>
      <c r="C516" s="1" t="s">
        <v>537</v>
      </c>
      <c r="D516" s="1" t="str">
        <f>INDEX('Senators Details'!$A$2:$B$77,MATCH(C516,'Senators Details'!$A$2:$A$77,0),2)</f>
        <v>ALP</v>
      </c>
      <c r="E516" s="1" t="s">
        <v>254</v>
      </c>
      <c r="F516" s="4" t="s">
        <v>267</v>
      </c>
      <c r="G516" s="44">
        <v>39272</v>
      </c>
    </row>
    <row r="517" spans="1:7" ht="48" thickBot="1">
      <c r="A517" s="7">
        <v>93</v>
      </c>
      <c r="B517" s="1" t="s">
        <v>176</v>
      </c>
      <c r="C517" s="1" t="s">
        <v>537</v>
      </c>
      <c r="D517" s="1" t="str">
        <f>INDEX('Senators Details'!$A$2:$B$77,MATCH(C517,'Senators Details'!$A$2:$A$77,0),2)</f>
        <v>ALP</v>
      </c>
      <c r="E517" s="1" t="s">
        <v>254</v>
      </c>
      <c r="F517" s="4" t="s">
        <v>268</v>
      </c>
      <c r="G517" s="44">
        <v>39272</v>
      </c>
    </row>
    <row r="518" spans="1:7" ht="32.25" thickBot="1">
      <c r="A518" s="7">
        <v>94</v>
      </c>
      <c r="B518" s="1" t="s">
        <v>270</v>
      </c>
      <c r="C518" s="1" t="s">
        <v>841</v>
      </c>
      <c r="D518" s="1" t="str">
        <f>INDEX('Senators Details'!$A$2:$B$77,MATCH(C518,'Senators Details'!$A$2:$A$77,0),2)</f>
        <v>AG</v>
      </c>
      <c r="E518" s="1" t="s">
        <v>254</v>
      </c>
      <c r="F518" s="4" t="s">
        <v>269</v>
      </c>
      <c r="G518" s="44">
        <v>39272</v>
      </c>
    </row>
    <row r="519" spans="1:7" ht="48" thickBot="1">
      <c r="A519" s="7">
        <v>95</v>
      </c>
      <c r="B519" s="1" t="s">
        <v>272</v>
      </c>
      <c r="C519" s="1" t="s">
        <v>841</v>
      </c>
      <c r="D519" s="1" t="str">
        <f>INDEX('Senators Details'!$A$2:$B$77,MATCH(C519,'Senators Details'!$A$2:$A$77,0),2)</f>
        <v>AG</v>
      </c>
      <c r="E519" s="1" t="s">
        <v>254</v>
      </c>
      <c r="F519" s="4" t="s">
        <v>271</v>
      </c>
      <c r="G519" s="44">
        <v>39272</v>
      </c>
    </row>
    <row r="520" spans="1:7" ht="111" thickBot="1">
      <c r="A520" s="7">
        <v>96</v>
      </c>
      <c r="B520" s="1" t="s">
        <v>924</v>
      </c>
      <c r="C520" s="1" t="s">
        <v>996</v>
      </c>
      <c r="D520" s="1" t="str">
        <f>INDEX('Senators Details'!$A$2:$B$77,MATCH(C520,'Senators Details'!$A$2:$A$77,0),2)</f>
        <v>AD</v>
      </c>
      <c r="E520" s="1" t="s">
        <v>254</v>
      </c>
      <c r="F520" s="6" t="s">
        <v>273</v>
      </c>
      <c r="G520" s="44">
        <v>39272</v>
      </c>
    </row>
    <row r="521" spans="1:7" ht="47.25">
      <c r="A521" s="57">
        <v>97</v>
      </c>
      <c r="B521" s="57" t="s">
        <v>924</v>
      </c>
      <c r="C521" s="57" t="s">
        <v>537</v>
      </c>
      <c r="D521" s="57" t="str">
        <f>INDEX('Senators Details'!$A$2:$B$77,MATCH(C521,'Senators Details'!$A$2:$A$77,0),2)</f>
        <v>ALP</v>
      </c>
      <c r="E521" s="57" t="s">
        <v>254</v>
      </c>
      <c r="F521" s="5" t="s">
        <v>491</v>
      </c>
      <c r="G521" s="57"/>
    </row>
    <row r="522" spans="1:7" ht="47.25">
      <c r="A522" s="60"/>
      <c r="B522" s="60"/>
      <c r="C522" s="60"/>
      <c r="D522" s="60" t="e">
        <f>INDEX('Senators Details'!$A$2:$B$77,MATCH(C522,'Senators Details'!$A$2:$A$77,0),2)</f>
        <v>#N/A</v>
      </c>
      <c r="E522" s="60"/>
      <c r="F522" s="5" t="s">
        <v>492</v>
      </c>
      <c r="G522" s="60"/>
    </row>
    <row r="523" spans="1:7" ht="47.25">
      <c r="A523" s="60"/>
      <c r="B523" s="60"/>
      <c r="C523" s="60"/>
      <c r="D523" s="60" t="e">
        <f>INDEX('Senators Details'!$A$2:$B$77,MATCH(C523,'Senators Details'!$A$2:$A$77,0),2)</f>
        <v>#N/A</v>
      </c>
      <c r="E523" s="60"/>
      <c r="F523" s="5" t="s">
        <v>493</v>
      </c>
      <c r="G523" s="60"/>
    </row>
    <row r="524" spans="1:7" ht="15.75">
      <c r="A524" s="60"/>
      <c r="B524" s="60"/>
      <c r="C524" s="60"/>
      <c r="D524" s="60" t="e">
        <f>INDEX('Senators Details'!$A$2:$B$77,MATCH(C524,'Senators Details'!$A$2:$A$77,0),2)</f>
        <v>#N/A</v>
      </c>
      <c r="E524" s="60"/>
      <c r="F524" s="5" t="s">
        <v>494</v>
      </c>
      <c r="G524" s="60"/>
    </row>
    <row r="525" spans="1:7" ht="110.25" customHeight="1">
      <c r="A525" s="60"/>
      <c r="B525" s="60"/>
      <c r="C525" s="60"/>
      <c r="D525" s="60" t="e">
        <f>INDEX('Senators Details'!$A$2:$B$77,MATCH(C525,'Senators Details'!$A$2:$A$77,0),2)</f>
        <v>#N/A</v>
      </c>
      <c r="E525" s="60"/>
      <c r="F525" s="5" t="s">
        <v>495</v>
      </c>
      <c r="G525" s="60"/>
    </row>
    <row r="526" spans="1:7" ht="15.75">
      <c r="A526" s="60"/>
      <c r="B526" s="60"/>
      <c r="C526" s="60"/>
      <c r="D526" s="60" t="e">
        <f>INDEX('Senators Details'!$A$2:$B$77,MATCH(C526,'Senators Details'!$A$2:$A$77,0),2)</f>
        <v>#N/A</v>
      </c>
      <c r="E526" s="60"/>
      <c r="F526" s="5" t="s">
        <v>496</v>
      </c>
      <c r="G526" s="60"/>
    </row>
    <row r="527" spans="1:7" ht="15.75">
      <c r="A527" s="60"/>
      <c r="B527" s="60"/>
      <c r="C527" s="60"/>
      <c r="D527" s="60" t="e">
        <f>INDEX('Senators Details'!$A$2:$B$77,MATCH(C527,'Senators Details'!$A$2:$A$77,0),2)</f>
        <v>#N/A</v>
      </c>
      <c r="E527" s="60"/>
      <c r="F527" s="5" t="s">
        <v>129</v>
      </c>
      <c r="G527" s="60"/>
    </row>
    <row r="528" spans="1:7" ht="31.5">
      <c r="A528" s="60"/>
      <c r="B528" s="60"/>
      <c r="C528" s="60"/>
      <c r="D528" s="60" t="e">
        <f>INDEX('Senators Details'!$A$2:$B$77,MATCH(C528,'Senators Details'!$A$2:$A$77,0),2)</f>
        <v>#N/A</v>
      </c>
      <c r="E528" s="60"/>
      <c r="F528" s="5" t="s">
        <v>274</v>
      </c>
      <c r="G528" s="60"/>
    </row>
    <row r="529" spans="1:7" ht="110.25" customHeight="1">
      <c r="A529" s="60"/>
      <c r="B529" s="60"/>
      <c r="C529" s="60"/>
      <c r="D529" s="60" t="e">
        <f>INDEX('Senators Details'!$A$2:$B$77,MATCH(C529,'Senators Details'!$A$2:$A$77,0),2)</f>
        <v>#N/A</v>
      </c>
      <c r="E529" s="60"/>
      <c r="F529" s="5" t="s">
        <v>275</v>
      </c>
      <c r="G529" s="60"/>
    </row>
    <row r="530" spans="1:7" ht="32.25" thickBot="1">
      <c r="A530" s="58"/>
      <c r="B530" s="58"/>
      <c r="C530" s="58"/>
      <c r="D530" s="58" t="e">
        <f>INDEX('Senators Details'!$A$2:$B$77,MATCH(C530,'Senators Details'!$A$2:$A$77,0),2)</f>
        <v>#N/A</v>
      </c>
      <c r="E530" s="58"/>
      <c r="F530" s="6" t="s">
        <v>276</v>
      </c>
      <c r="G530" s="58"/>
    </row>
    <row r="531" spans="1:7" ht="15.75">
      <c r="A531" s="57">
        <v>98</v>
      </c>
      <c r="B531" s="57" t="s">
        <v>280</v>
      </c>
      <c r="C531" s="57" t="s">
        <v>537</v>
      </c>
      <c r="D531" s="57" t="str">
        <f>INDEX('Senators Details'!$A$2:$B$77,MATCH(C531,'Senators Details'!$A$2:$A$77,0),2)</f>
        <v>ALP</v>
      </c>
      <c r="E531" s="57" t="s">
        <v>277</v>
      </c>
      <c r="F531" s="5" t="s">
        <v>278</v>
      </c>
      <c r="G531" s="57"/>
    </row>
    <row r="532" spans="1:7" ht="32.25" thickBot="1">
      <c r="A532" s="58"/>
      <c r="B532" s="58"/>
      <c r="C532" s="58"/>
      <c r="D532" s="58" t="e">
        <f>INDEX('Senators Details'!$A$2:$B$77,MATCH(C532,'Senators Details'!$A$2:$A$77,0),2)</f>
        <v>#N/A</v>
      </c>
      <c r="E532" s="58"/>
      <c r="F532" s="6" t="s">
        <v>279</v>
      </c>
      <c r="G532" s="58"/>
    </row>
    <row r="533" spans="1:7" ht="16.5" thickBot="1">
      <c r="A533" s="7">
        <v>99</v>
      </c>
      <c r="B533" s="1" t="s">
        <v>282</v>
      </c>
      <c r="C533" s="1" t="s">
        <v>537</v>
      </c>
      <c r="D533" s="1" t="str">
        <f>INDEX('Senators Details'!$A$2:$B$77,MATCH(C533,'Senators Details'!$A$2:$A$77,0),2)</f>
        <v>ALP</v>
      </c>
      <c r="E533" s="1" t="s">
        <v>277</v>
      </c>
      <c r="F533" s="6" t="s">
        <v>281</v>
      </c>
      <c r="G533" s="1"/>
    </row>
    <row r="534" spans="1:7" ht="32.25" thickBot="1">
      <c r="A534" s="7">
        <v>100</v>
      </c>
      <c r="B534" s="1" t="s">
        <v>285</v>
      </c>
      <c r="C534" s="1" t="s">
        <v>537</v>
      </c>
      <c r="D534" s="1" t="str">
        <f>INDEX('Senators Details'!$A$2:$B$77,MATCH(C534,'Senators Details'!$A$2:$A$77,0),2)</f>
        <v>ALP</v>
      </c>
      <c r="E534" s="1" t="s">
        <v>283</v>
      </c>
      <c r="F534" s="6" t="s">
        <v>284</v>
      </c>
      <c r="G534" s="44">
        <v>39297</v>
      </c>
    </row>
    <row r="535" spans="1:7" ht="15.75">
      <c r="A535" s="57">
        <v>101</v>
      </c>
      <c r="B535" s="57" t="s">
        <v>288</v>
      </c>
      <c r="C535" s="57" t="s">
        <v>537</v>
      </c>
      <c r="D535" s="57" t="str">
        <f>INDEX('Senators Details'!$A$2:$B$77,MATCH(C535,'Senators Details'!$A$2:$A$77,0),2)</f>
        <v>ALP</v>
      </c>
      <c r="E535" s="57" t="s">
        <v>283</v>
      </c>
      <c r="F535" s="5" t="s">
        <v>286</v>
      </c>
      <c r="G535" s="66">
        <v>39297</v>
      </c>
    </row>
    <row r="536" spans="1:7" ht="32.25" thickBot="1">
      <c r="A536" s="58"/>
      <c r="B536" s="58"/>
      <c r="C536" s="58"/>
      <c r="D536" s="58" t="e">
        <f>INDEX('Senators Details'!$A$2:$B$77,MATCH(C536,'Senators Details'!$A$2:$A$77,0),2)</f>
        <v>#N/A</v>
      </c>
      <c r="E536" s="58"/>
      <c r="F536" s="6" t="s">
        <v>287</v>
      </c>
      <c r="G536" s="58"/>
    </row>
    <row r="537" spans="1:7" ht="15.75">
      <c r="A537" s="57">
        <v>102</v>
      </c>
      <c r="B537" s="57" t="s">
        <v>288</v>
      </c>
      <c r="C537" s="57" t="s">
        <v>537</v>
      </c>
      <c r="D537" s="57" t="str">
        <f>INDEX('Senators Details'!$A$2:$B$77,MATCH(C537,'Senators Details'!$A$2:$A$77,0),2)</f>
        <v>ALP</v>
      </c>
      <c r="E537" s="57" t="s">
        <v>283</v>
      </c>
      <c r="F537" s="5" t="s">
        <v>289</v>
      </c>
      <c r="G537" s="66">
        <v>39304</v>
      </c>
    </row>
    <row r="538" spans="1:7" ht="31.5">
      <c r="A538" s="60"/>
      <c r="B538" s="60"/>
      <c r="C538" s="60"/>
      <c r="D538" s="60" t="e">
        <f>INDEX('Senators Details'!$A$2:$B$77,MATCH(C538,'Senators Details'!$A$2:$A$77,0),2)</f>
        <v>#N/A</v>
      </c>
      <c r="E538" s="60"/>
      <c r="F538" s="5" t="s">
        <v>290</v>
      </c>
      <c r="G538" s="60"/>
    </row>
    <row r="539" spans="1:7" ht="32.25" thickBot="1">
      <c r="A539" s="58"/>
      <c r="B539" s="58"/>
      <c r="C539" s="58"/>
      <c r="D539" s="58" t="e">
        <f>INDEX('Senators Details'!$A$2:$B$77,MATCH(C539,'Senators Details'!$A$2:$A$77,0),2)</f>
        <v>#N/A</v>
      </c>
      <c r="E539" s="58"/>
      <c r="F539" s="6" t="s">
        <v>291</v>
      </c>
      <c r="G539" s="58"/>
    </row>
    <row r="540" spans="1:7" ht="31.5">
      <c r="A540" s="57">
        <v>103</v>
      </c>
      <c r="B540" s="57" t="s">
        <v>295</v>
      </c>
      <c r="C540" s="57" t="s">
        <v>537</v>
      </c>
      <c r="D540" s="57" t="str">
        <f>INDEX('Senators Details'!$A$2:$B$77,MATCH(C540,'Senators Details'!$A$2:$A$77,0),2)</f>
        <v>ALP</v>
      </c>
      <c r="E540" s="57" t="s">
        <v>283</v>
      </c>
      <c r="F540" s="5" t="s">
        <v>292</v>
      </c>
      <c r="G540" s="66">
        <v>39297</v>
      </c>
    </row>
    <row r="541" spans="1:7" ht="15.75">
      <c r="A541" s="60"/>
      <c r="B541" s="60"/>
      <c r="C541" s="60"/>
      <c r="D541" s="60" t="e">
        <f>INDEX('Senators Details'!$A$2:$B$77,MATCH(C541,'Senators Details'!$A$2:$A$77,0),2)</f>
        <v>#N/A</v>
      </c>
      <c r="E541" s="60"/>
      <c r="F541" s="5" t="s">
        <v>293</v>
      </c>
      <c r="G541" s="60"/>
    </row>
    <row r="542" spans="1:7" ht="32.25" thickBot="1">
      <c r="A542" s="58"/>
      <c r="B542" s="58"/>
      <c r="C542" s="58"/>
      <c r="D542" s="58" t="e">
        <f>INDEX('Senators Details'!$A$2:$B$77,MATCH(C542,'Senators Details'!$A$2:$A$77,0),2)</f>
        <v>#N/A</v>
      </c>
      <c r="E542" s="58"/>
      <c r="F542" s="6" t="s">
        <v>294</v>
      </c>
      <c r="G542" s="58"/>
    </row>
    <row r="543" spans="1:7" ht="32.25" thickBot="1">
      <c r="A543" s="7">
        <v>104</v>
      </c>
      <c r="B543" s="1" t="s">
        <v>298</v>
      </c>
      <c r="C543" s="1" t="s">
        <v>296</v>
      </c>
      <c r="D543" s="1" t="str">
        <f>INDEX('Senators Details'!$A$2:$B$77,MATCH(C543,'Senators Details'!$A$2:$A$77,0),2)</f>
        <v>LP</v>
      </c>
      <c r="E543" s="1" t="s">
        <v>283</v>
      </c>
      <c r="F543" s="6" t="s">
        <v>297</v>
      </c>
      <c r="G543" s="44">
        <v>39297</v>
      </c>
    </row>
    <row r="544" spans="1:7" ht="63.75" thickBot="1">
      <c r="A544" s="7">
        <v>105</v>
      </c>
      <c r="B544" s="1" t="s">
        <v>300</v>
      </c>
      <c r="C544" s="1" t="s">
        <v>588</v>
      </c>
      <c r="D544" s="1" t="str">
        <f>INDEX('Senators Details'!$A$2:$B$77,MATCH(C544,'Senators Details'!$A$2:$A$77,0),2)</f>
        <v>ALP</v>
      </c>
      <c r="E544" s="1" t="s">
        <v>283</v>
      </c>
      <c r="F544" s="6" t="s">
        <v>299</v>
      </c>
      <c r="G544" s="44">
        <v>39309</v>
      </c>
    </row>
    <row r="545" spans="1:7" ht="31.5">
      <c r="A545" s="57">
        <v>106</v>
      </c>
      <c r="B545" s="57" t="s">
        <v>306</v>
      </c>
      <c r="C545" s="57" t="s">
        <v>537</v>
      </c>
      <c r="D545" s="57" t="str">
        <f>INDEX('Senators Details'!$A$2:$B$77,MATCH(C545,'Senators Details'!$A$2:$A$77,0),2)</f>
        <v>ALP</v>
      </c>
      <c r="E545" s="57" t="s">
        <v>283</v>
      </c>
      <c r="F545" s="5" t="s">
        <v>301</v>
      </c>
      <c r="G545" s="66">
        <v>39297</v>
      </c>
    </row>
    <row r="546" spans="1:7" ht="31.5">
      <c r="A546" s="60"/>
      <c r="B546" s="60"/>
      <c r="C546" s="60"/>
      <c r="D546" s="60" t="e">
        <f>INDEX('Senators Details'!$A$2:$B$77,MATCH(C546,'Senators Details'!$A$2:$A$77,0),2)</f>
        <v>#N/A</v>
      </c>
      <c r="E546" s="60"/>
      <c r="F546" s="5" t="s">
        <v>302</v>
      </c>
      <c r="G546" s="60"/>
    </row>
    <row r="547" spans="1:7" ht="31.5">
      <c r="A547" s="60"/>
      <c r="B547" s="60"/>
      <c r="C547" s="60"/>
      <c r="D547" s="60" t="e">
        <f>INDEX('Senators Details'!$A$2:$B$77,MATCH(C547,'Senators Details'!$A$2:$A$77,0),2)</f>
        <v>#N/A</v>
      </c>
      <c r="E547" s="60"/>
      <c r="F547" s="5" t="s">
        <v>303</v>
      </c>
      <c r="G547" s="60"/>
    </row>
    <row r="548" spans="1:7" ht="31.5">
      <c r="A548" s="60"/>
      <c r="B548" s="60"/>
      <c r="C548" s="60"/>
      <c r="D548" s="60" t="e">
        <f>INDEX('Senators Details'!$A$2:$B$77,MATCH(C548,'Senators Details'!$A$2:$A$77,0),2)</f>
        <v>#N/A</v>
      </c>
      <c r="E548" s="60"/>
      <c r="F548" s="5" t="s">
        <v>304</v>
      </c>
      <c r="G548" s="60"/>
    </row>
    <row r="549" spans="1:7" ht="32.25" thickBot="1">
      <c r="A549" s="58"/>
      <c r="B549" s="58"/>
      <c r="C549" s="58"/>
      <c r="D549" s="58" t="e">
        <f>INDEX('Senators Details'!$A$2:$B$77,MATCH(C549,'Senators Details'!$A$2:$A$77,0),2)</f>
        <v>#N/A</v>
      </c>
      <c r="E549" s="58"/>
      <c r="F549" s="6" t="s">
        <v>305</v>
      </c>
      <c r="G549" s="58"/>
    </row>
    <row r="550" spans="1:7" ht="15.75">
      <c r="A550" s="57">
        <v>107</v>
      </c>
      <c r="B550" s="57" t="s">
        <v>314</v>
      </c>
      <c r="C550" s="57" t="s">
        <v>537</v>
      </c>
      <c r="D550" s="57" t="str">
        <f>INDEX('Senators Details'!$A$2:$B$77,MATCH(C550,'Senators Details'!$A$2:$A$77,0),2)</f>
        <v>ALP</v>
      </c>
      <c r="E550" s="57" t="s">
        <v>283</v>
      </c>
      <c r="F550" s="5" t="s">
        <v>307</v>
      </c>
      <c r="G550" s="66">
        <v>39309</v>
      </c>
    </row>
    <row r="551" spans="1:7" ht="47.25">
      <c r="A551" s="60"/>
      <c r="B551" s="60"/>
      <c r="C551" s="60"/>
      <c r="D551" s="60" t="e">
        <f>INDEX('Senators Details'!$A$2:$B$77,MATCH(C551,'Senators Details'!$A$2:$A$77,0),2)</f>
        <v>#N/A</v>
      </c>
      <c r="E551" s="60"/>
      <c r="F551" s="5" t="s">
        <v>308</v>
      </c>
      <c r="G551" s="60"/>
    </row>
    <row r="552" spans="1:7" ht="15.75">
      <c r="A552" s="60"/>
      <c r="B552" s="60"/>
      <c r="C552" s="60"/>
      <c r="D552" s="60" t="e">
        <f>INDEX('Senators Details'!$A$2:$B$77,MATCH(C552,'Senators Details'!$A$2:$A$77,0),2)</f>
        <v>#N/A</v>
      </c>
      <c r="E552" s="60"/>
      <c r="F552" s="5" t="s">
        <v>309</v>
      </c>
      <c r="G552" s="60"/>
    </row>
    <row r="553" spans="1:7" ht="16.5" thickBot="1">
      <c r="A553" s="58"/>
      <c r="B553" s="58"/>
      <c r="C553" s="58"/>
      <c r="D553" s="58" t="e">
        <f>INDEX('Senators Details'!$A$2:$B$77,MATCH(C553,'Senators Details'!$A$2:$A$77,0),2)</f>
        <v>#N/A</v>
      </c>
      <c r="E553" s="58"/>
      <c r="F553" s="6" t="s">
        <v>313</v>
      </c>
      <c r="G553" s="58"/>
    </row>
    <row r="554" spans="1:7" ht="15.75">
      <c r="A554" s="57">
        <v>108</v>
      </c>
      <c r="B554" s="57" t="s">
        <v>320</v>
      </c>
      <c r="C554" s="57" t="s">
        <v>537</v>
      </c>
      <c r="D554" s="57" t="str">
        <f>INDEX('Senators Details'!$A$2:$B$77,MATCH(C554,'Senators Details'!$A$2:$A$77,0),2)</f>
        <v>ALP</v>
      </c>
      <c r="E554" s="57" t="s">
        <v>283</v>
      </c>
      <c r="F554" s="5" t="s">
        <v>315</v>
      </c>
      <c r="G554" s="66">
        <v>39297</v>
      </c>
    </row>
    <row r="555" spans="1:7" ht="141.75" customHeight="1">
      <c r="A555" s="60"/>
      <c r="B555" s="60"/>
      <c r="C555" s="60"/>
      <c r="D555" s="60" t="e">
        <f>INDEX('Senators Details'!$A$2:$B$77,MATCH(C555,'Senators Details'!$A$2:$A$77,0),2)</f>
        <v>#N/A</v>
      </c>
      <c r="E555" s="60"/>
      <c r="F555" s="5" t="s">
        <v>316</v>
      </c>
      <c r="G555" s="60"/>
    </row>
    <row r="556" spans="1:7" ht="31.5">
      <c r="A556" s="60"/>
      <c r="B556" s="60"/>
      <c r="C556" s="60"/>
      <c r="D556" s="60" t="e">
        <f>INDEX('Senators Details'!$A$2:$B$77,MATCH(C556,'Senators Details'!$A$2:$A$77,0),2)</f>
        <v>#N/A</v>
      </c>
      <c r="E556" s="60"/>
      <c r="F556" s="5" t="s">
        <v>317</v>
      </c>
      <c r="G556" s="60"/>
    </row>
    <row r="557" spans="1:7" ht="31.5">
      <c r="A557" s="60"/>
      <c r="B557" s="60"/>
      <c r="C557" s="60"/>
      <c r="D557" s="60" t="e">
        <f>INDEX('Senators Details'!$A$2:$B$77,MATCH(C557,'Senators Details'!$A$2:$A$77,0),2)</f>
        <v>#N/A</v>
      </c>
      <c r="E557" s="60"/>
      <c r="F557" s="5" t="s">
        <v>318</v>
      </c>
      <c r="G557" s="60"/>
    </row>
    <row r="558" spans="1:7" ht="32.25" thickBot="1">
      <c r="A558" s="58"/>
      <c r="B558" s="58"/>
      <c r="C558" s="58"/>
      <c r="D558" s="58" t="e">
        <f>INDEX('Senators Details'!$A$2:$B$77,MATCH(C558,'Senators Details'!$A$2:$A$77,0),2)</f>
        <v>#N/A</v>
      </c>
      <c r="E558" s="58"/>
      <c r="F558" s="6" t="s">
        <v>319</v>
      </c>
      <c r="G558" s="58"/>
    </row>
    <row r="559" spans="1:7" ht="15.75">
      <c r="A559" s="57">
        <v>109</v>
      </c>
      <c r="B559" s="57" t="s">
        <v>323</v>
      </c>
      <c r="C559" s="57" t="s">
        <v>537</v>
      </c>
      <c r="D559" s="57" t="str">
        <f>INDEX('Senators Details'!$A$2:$B$77,MATCH(C559,'Senators Details'!$A$2:$A$77,0),2)</f>
        <v>ALP</v>
      </c>
      <c r="E559" s="57" t="s">
        <v>283</v>
      </c>
      <c r="F559" s="5" t="s">
        <v>321</v>
      </c>
      <c r="G559" s="66">
        <v>39309</v>
      </c>
    </row>
    <row r="560" spans="1:7" ht="48" thickBot="1">
      <c r="A560" s="58"/>
      <c r="B560" s="58"/>
      <c r="C560" s="58"/>
      <c r="D560" s="58" t="e">
        <f>INDEX('Senators Details'!$A$2:$B$77,MATCH(C560,'Senators Details'!$A$2:$A$77,0),2)</f>
        <v>#N/A</v>
      </c>
      <c r="E560" s="58"/>
      <c r="F560" s="6" t="s">
        <v>322</v>
      </c>
      <c r="G560" s="58"/>
    </row>
    <row r="561" spans="1:7" ht="15.75">
      <c r="A561" s="57">
        <v>110</v>
      </c>
      <c r="B561" s="57" t="s">
        <v>328</v>
      </c>
      <c r="C561" s="57" t="s">
        <v>537</v>
      </c>
      <c r="D561" s="57" t="str">
        <f>INDEX('Senators Details'!$A$2:$B$77,MATCH(C561,'Senators Details'!$A$2:$A$77,0),2)</f>
        <v>ALP</v>
      </c>
      <c r="E561" s="57" t="s">
        <v>283</v>
      </c>
      <c r="F561" s="5" t="s">
        <v>324</v>
      </c>
      <c r="G561" s="66">
        <v>39297</v>
      </c>
    </row>
    <row r="562" spans="1:7" ht="110.25" customHeight="1">
      <c r="A562" s="60"/>
      <c r="B562" s="60"/>
      <c r="C562" s="60"/>
      <c r="D562" s="60" t="e">
        <f>INDEX('Senators Details'!$A$2:$B$77,MATCH(C562,'Senators Details'!$A$2:$A$77,0),2)</f>
        <v>#N/A</v>
      </c>
      <c r="E562" s="60"/>
      <c r="F562" s="5" t="s">
        <v>325</v>
      </c>
      <c r="G562" s="60"/>
    </row>
    <row r="563" spans="1:7" ht="31.5">
      <c r="A563" s="60"/>
      <c r="B563" s="60"/>
      <c r="C563" s="60"/>
      <c r="D563" s="60" t="e">
        <f>INDEX('Senators Details'!$A$2:$B$77,MATCH(C563,'Senators Details'!$A$2:$A$77,0),2)</f>
        <v>#N/A</v>
      </c>
      <c r="E563" s="60"/>
      <c r="F563" s="5" t="s">
        <v>326</v>
      </c>
      <c r="G563" s="60"/>
    </row>
    <row r="564" spans="1:7" ht="32.25" thickBot="1">
      <c r="A564" s="58"/>
      <c r="B564" s="58"/>
      <c r="C564" s="58"/>
      <c r="D564" s="58" t="e">
        <f>INDEX('Senators Details'!$A$2:$B$77,MATCH(C564,'Senators Details'!$A$2:$A$77,0),2)</f>
        <v>#N/A</v>
      </c>
      <c r="E564" s="58"/>
      <c r="F564" s="6" t="s">
        <v>327</v>
      </c>
      <c r="G564" s="58"/>
    </row>
    <row r="565" spans="1:7" ht="31.5">
      <c r="A565" s="57">
        <v>111</v>
      </c>
      <c r="B565" s="57" t="s">
        <v>334</v>
      </c>
      <c r="C565" s="57" t="s">
        <v>827</v>
      </c>
      <c r="D565" s="57" t="str">
        <f>INDEX('Senators Details'!$A$2:$B$77,MATCH(C565,'Senators Details'!$A$2:$A$77,0),2)</f>
        <v>ALP</v>
      </c>
      <c r="E565" s="57" t="s">
        <v>283</v>
      </c>
      <c r="F565" s="3" t="s">
        <v>329</v>
      </c>
      <c r="G565" s="66">
        <v>39297</v>
      </c>
    </row>
    <row r="566" spans="1:7" ht="12.75" customHeight="1">
      <c r="A566" s="60"/>
      <c r="B566" s="60"/>
      <c r="C566" s="60"/>
      <c r="D566" s="60" t="e">
        <f>INDEX('Senators Details'!$A$2:$B$77,MATCH(C566,'Senators Details'!$A$2:$A$77,0),2)</f>
        <v>#N/A</v>
      </c>
      <c r="E566" s="60"/>
      <c r="F566" s="11"/>
      <c r="G566" s="60"/>
    </row>
    <row r="567" spans="1:7" ht="31.5">
      <c r="A567" s="60"/>
      <c r="B567" s="60"/>
      <c r="C567" s="60"/>
      <c r="D567" s="60" t="e">
        <f>INDEX('Senators Details'!$A$2:$B$77,MATCH(C567,'Senators Details'!$A$2:$A$77,0),2)</f>
        <v>#N/A</v>
      </c>
      <c r="E567" s="60"/>
      <c r="F567" s="3" t="s">
        <v>330</v>
      </c>
      <c r="G567" s="60"/>
    </row>
    <row r="568" spans="1:7" ht="12.75" customHeight="1">
      <c r="A568" s="60"/>
      <c r="B568" s="60"/>
      <c r="C568" s="60"/>
      <c r="D568" s="60" t="e">
        <f>INDEX('Senators Details'!$A$2:$B$77,MATCH(C568,'Senators Details'!$A$2:$A$77,0),2)</f>
        <v>#N/A</v>
      </c>
      <c r="E568" s="60"/>
      <c r="F568" s="11"/>
      <c r="G568" s="60"/>
    </row>
    <row r="569" spans="1:7" ht="31.5">
      <c r="A569" s="60"/>
      <c r="B569" s="60"/>
      <c r="C569" s="60"/>
      <c r="D569" s="60" t="e">
        <f>INDEX('Senators Details'!$A$2:$B$77,MATCH(C569,'Senators Details'!$A$2:$A$77,0),2)</f>
        <v>#N/A</v>
      </c>
      <c r="E569" s="60"/>
      <c r="F569" s="3" t="s">
        <v>331</v>
      </c>
      <c r="G569" s="60"/>
    </row>
    <row r="570" spans="1:7" ht="12.75" customHeight="1">
      <c r="A570" s="60"/>
      <c r="B570" s="60"/>
      <c r="C570" s="60"/>
      <c r="D570" s="60" t="e">
        <f>INDEX('Senators Details'!$A$2:$B$77,MATCH(C570,'Senators Details'!$A$2:$A$77,0),2)</f>
        <v>#N/A</v>
      </c>
      <c r="E570" s="60"/>
      <c r="F570" s="11"/>
      <c r="G570" s="60"/>
    </row>
    <row r="571" spans="1:7" ht="31.5">
      <c r="A571" s="60"/>
      <c r="B571" s="60"/>
      <c r="C571" s="60"/>
      <c r="D571" s="60" t="e">
        <f>INDEX('Senators Details'!$A$2:$B$77,MATCH(C571,'Senators Details'!$A$2:$A$77,0),2)</f>
        <v>#N/A</v>
      </c>
      <c r="E571" s="60"/>
      <c r="F571" s="3" t="s">
        <v>332</v>
      </c>
      <c r="G571" s="60"/>
    </row>
    <row r="572" spans="1:7" ht="12.75" customHeight="1">
      <c r="A572" s="60"/>
      <c r="B572" s="60"/>
      <c r="C572" s="60"/>
      <c r="D572" s="60" t="e">
        <f>INDEX('Senators Details'!$A$2:$B$77,MATCH(C572,'Senators Details'!$A$2:$A$77,0),2)</f>
        <v>#N/A</v>
      </c>
      <c r="E572" s="60"/>
      <c r="F572" s="11"/>
      <c r="G572" s="60"/>
    </row>
    <row r="573" spans="1:7" ht="16.5" thickBot="1">
      <c r="A573" s="58"/>
      <c r="B573" s="58"/>
      <c r="C573" s="58"/>
      <c r="D573" s="58" t="e">
        <f>INDEX('Senators Details'!$A$2:$B$77,MATCH(C573,'Senators Details'!$A$2:$A$77,0),2)</f>
        <v>#N/A</v>
      </c>
      <c r="E573" s="58"/>
      <c r="F573" s="4" t="s">
        <v>333</v>
      </c>
      <c r="G573" s="58"/>
    </row>
    <row r="574" spans="1:7" ht="191.25" customHeight="1">
      <c r="A574" s="57">
        <v>112</v>
      </c>
      <c r="B574" s="57" t="s">
        <v>337</v>
      </c>
      <c r="C574" s="57" t="s">
        <v>537</v>
      </c>
      <c r="D574" s="57" t="str">
        <f>INDEX('Senators Details'!$A$2:$B$77,MATCH(C574,'Senators Details'!$A$2:$A$77,0),2)</f>
        <v>ALP</v>
      </c>
      <c r="E574" s="57" t="s">
        <v>335</v>
      </c>
      <c r="F574" s="63" t="s">
        <v>336</v>
      </c>
      <c r="G574" s="70">
        <v>39493</v>
      </c>
    </row>
    <row r="575" spans="1:7" ht="13.5" customHeight="1" thickBot="1">
      <c r="A575" s="58"/>
      <c r="B575" s="58"/>
      <c r="C575" s="58"/>
      <c r="D575" s="58" t="e">
        <f>INDEX('Senators Details'!$A$2:$B$77,MATCH(C575,'Senators Details'!$A$2:$A$77,0),2)</f>
        <v>#N/A</v>
      </c>
      <c r="E575" s="58"/>
      <c r="F575" s="64"/>
      <c r="G575" s="58"/>
    </row>
    <row r="576" spans="1:7" ht="48" thickBot="1">
      <c r="A576" s="7">
        <v>113</v>
      </c>
      <c r="B576" s="1" t="s">
        <v>339</v>
      </c>
      <c r="C576" s="1" t="s">
        <v>537</v>
      </c>
      <c r="D576" s="1" t="str">
        <f>INDEX('Senators Details'!$A$2:$B$77,MATCH(C576,'Senators Details'!$A$2:$A$77,0),2)</f>
        <v>ALP</v>
      </c>
      <c r="E576" s="1" t="s">
        <v>335</v>
      </c>
      <c r="F576" s="6" t="s">
        <v>338</v>
      </c>
      <c r="G576" s="55">
        <v>39493</v>
      </c>
    </row>
    <row r="577" spans="1:7" ht="32.25" thickBot="1">
      <c r="A577" s="7">
        <v>114</v>
      </c>
      <c r="B577" s="1" t="s">
        <v>341</v>
      </c>
      <c r="C577" s="1" t="s">
        <v>171</v>
      </c>
      <c r="D577" s="1" t="str">
        <f>INDEX('Senators Details'!$A$2:$B$77,MATCH(C577,'Senators Details'!$A$2:$A$77,0),2)</f>
        <v>LP</v>
      </c>
      <c r="E577" s="1" t="s">
        <v>335</v>
      </c>
      <c r="F577" s="6" t="s">
        <v>340</v>
      </c>
      <c r="G577" s="55">
        <v>39493</v>
      </c>
    </row>
    <row r="578" spans="1:7" ht="31.5">
      <c r="A578" s="57">
        <v>115</v>
      </c>
      <c r="B578" s="57" t="s">
        <v>924</v>
      </c>
      <c r="C578" s="57" t="s">
        <v>537</v>
      </c>
      <c r="D578" s="57" t="str">
        <f>INDEX('Senators Details'!$A$2:$B$77,MATCH(C578,'Senators Details'!$A$2:$A$77,0),2)</f>
        <v>ALP</v>
      </c>
      <c r="E578" s="57" t="s">
        <v>335</v>
      </c>
      <c r="F578" s="5" t="s">
        <v>342</v>
      </c>
      <c r="G578" s="70">
        <v>39493</v>
      </c>
    </row>
    <row r="579" spans="1:7" ht="31.5">
      <c r="A579" s="60"/>
      <c r="B579" s="60"/>
      <c r="C579" s="60"/>
      <c r="D579" s="60" t="e">
        <f>INDEX('Senators Details'!$A$2:$B$77,MATCH(C579,'Senators Details'!$A$2:$A$77,0),2)</f>
        <v>#N/A</v>
      </c>
      <c r="E579" s="60"/>
      <c r="F579" s="5" t="s">
        <v>343</v>
      </c>
      <c r="G579" s="60"/>
    </row>
    <row r="580" spans="1:7" ht="31.5">
      <c r="A580" s="60"/>
      <c r="B580" s="60"/>
      <c r="C580" s="60"/>
      <c r="D580" s="60" t="e">
        <f>INDEX('Senators Details'!$A$2:$B$77,MATCH(C580,'Senators Details'!$A$2:$A$77,0),2)</f>
        <v>#N/A</v>
      </c>
      <c r="E580" s="60"/>
      <c r="F580" s="5" t="s">
        <v>344</v>
      </c>
      <c r="G580" s="60"/>
    </row>
    <row r="581" spans="1:7" ht="31.5">
      <c r="A581" s="60"/>
      <c r="B581" s="60"/>
      <c r="C581" s="60"/>
      <c r="D581" s="60" t="e">
        <f>INDEX('Senators Details'!$A$2:$B$77,MATCH(C581,'Senators Details'!$A$2:$A$77,0),2)</f>
        <v>#N/A</v>
      </c>
      <c r="E581" s="60"/>
      <c r="F581" s="5" t="s">
        <v>345</v>
      </c>
      <c r="G581" s="60"/>
    </row>
    <row r="582" spans="1:7" ht="15.75">
      <c r="A582" s="60"/>
      <c r="B582" s="60"/>
      <c r="C582" s="60"/>
      <c r="D582" s="60" t="e">
        <f>INDEX('Senators Details'!$A$2:$B$77,MATCH(C582,'Senators Details'!$A$2:$A$77,0),2)</f>
        <v>#N/A</v>
      </c>
      <c r="E582" s="60"/>
      <c r="F582" s="5" t="s">
        <v>346</v>
      </c>
      <c r="G582" s="60"/>
    </row>
    <row r="583" spans="1:7" ht="63.75" thickBot="1">
      <c r="A583" s="58"/>
      <c r="B583" s="58"/>
      <c r="C583" s="58"/>
      <c r="D583" s="58" t="e">
        <f>INDEX('Senators Details'!$A$2:$B$77,MATCH(C583,'Senators Details'!$A$2:$A$77,0),2)</f>
        <v>#N/A</v>
      </c>
      <c r="E583" s="58"/>
      <c r="F583" s="6" t="s">
        <v>347</v>
      </c>
      <c r="G583" s="58"/>
    </row>
    <row r="584" spans="1:7" ht="31.5">
      <c r="A584" s="57">
        <v>116</v>
      </c>
      <c r="B584" s="57" t="s">
        <v>924</v>
      </c>
      <c r="C584" s="57" t="s">
        <v>537</v>
      </c>
      <c r="D584" s="57" t="str">
        <f>INDEX('Senators Details'!$A$2:$B$77,MATCH(C584,'Senators Details'!$A$2:$A$77,0),2)</f>
        <v>ALP</v>
      </c>
      <c r="E584" s="57" t="s">
        <v>335</v>
      </c>
      <c r="F584" s="5" t="s">
        <v>348</v>
      </c>
      <c r="G584" s="70">
        <v>39493</v>
      </c>
    </row>
    <row r="585" spans="1:7" ht="31.5">
      <c r="A585" s="60"/>
      <c r="B585" s="60"/>
      <c r="C585" s="60"/>
      <c r="D585" s="60" t="e">
        <f>INDEX('Senators Details'!$A$2:$B$77,MATCH(C585,'Senators Details'!$A$2:$A$77,0),2)</f>
        <v>#N/A</v>
      </c>
      <c r="E585" s="60"/>
      <c r="F585" s="5" t="s">
        <v>349</v>
      </c>
      <c r="G585" s="60"/>
    </row>
    <row r="586" spans="1:7" ht="15.75">
      <c r="A586" s="60"/>
      <c r="B586" s="60"/>
      <c r="C586" s="60"/>
      <c r="D586" s="60" t="e">
        <f>INDEX('Senators Details'!$A$2:$B$77,MATCH(C586,'Senators Details'!$A$2:$A$77,0),2)</f>
        <v>#N/A</v>
      </c>
      <c r="E586" s="60"/>
      <c r="F586" s="5" t="s">
        <v>350</v>
      </c>
      <c r="G586" s="60"/>
    </row>
    <row r="587" spans="1:7" ht="63" customHeight="1">
      <c r="A587" s="60"/>
      <c r="B587" s="60"/>
      <c r="C587" s="60"/>
      <c r="D587" s="60" t="e">
        <f>INDEX('Senators Details'!$A$2:$B$77,MATCH(C587,'Senators Details'!$A$2:$A$77,0),2)</f>
        <v>#N/A</v>
      </c>
      <c r="E587" s="60"/>
      <c r="F587" s="5" t="s">
        <v>351</v>
      </c>
      <c r="G587" s="60"/>
    </row>
    <row r="588" spans="1:7" ht="47.25">
      <c r="A588" s="60"/>
      <c r="B588" s="60"/>
      <c r="C588" s="60"/>
      <c r="D588" s="60" t="e">
        <f>INDEX('Senators Details'!$A$2:$B$77,MATCH(C588,'Senators Details'!$A$2:$A$77,0),2)</f>
        <v>#N/A</v>
      </c>
      <c r="E588" s="60"/>
      <c r="F588" s="5" t="s">
        <v>352</v>
      </c>
      <c r="G588" s="60"/>
    </row>
    <row r="589" spans="1:7" ht="15.75">
      <c r="A589" s="60"/>
      <c r="B589" s="60"/>
      <c r="C589" s="60"/>
      <c r="D589" s="60" t="e">
        <f>INDEX('Senators Details'!$A$2:$B$77,MATCH(C589,'Senators Details'!$A$2:$A$77,0),2)</f>
        <v>#N/A</v>
      </c>
      <c r="E589" s="60"/>
      <c r="F589" s="5" t="s">
        <v>353</v>
      </c>
      <c r="G589" s="60"/>
    </row>
    <row r="590" spans="1:7" ht="31.5">
      <c r="A590" s="60"/>
      <c r="B590" s="60"/>
      <c r="C590" s="60"/>
      <c r="D590" s="60" t="e">
        <f>INDEX('Senators Details'!$A$2:$B$77,MATCH(C590,'Senators Details'!$A$2:$A$77,0),2)</f>
        <v>#N/A</v>
      </c>
      <c r="E590" s="60"/>
      <c r="F590" s="5" t="s">
        <v>354</v>
      </c>
      <c r="G590" s="60"/>
    </row>
    <row r="591" spans="1:7" ht="48" thickBot="1">
      <c r="A591" s="58"/>
      <c r="B591" s="58"/>
      <c r="C591" s="58"/>
      <c r="D591" s="58" t="e">
        <f>INDEX('Senators Details'!$A$2:$B$77,MATCH(C591,'Senators Details'!$A$2:$A$77,0),2)</f>
        <v>#N/A</v>
      </c>
      <c r="E591" s="58"/>
      <c r="F591" s="6" t="s">
        <v>355</v>
      </c>
      <c r="G591" s="58"/>
    </row>
    <row r="592" spans="1:7" ht="48" thickBot="1">
      <c r="A592" s="7">
        <v>117</v>
      </c>
      <c r="B592" s="1" t="s">
        <v>358</v>
      </c>
      <c r="C592" s="1" t="s">
        <v>588</v>
      </c>
      <c r="D592" s="1" t="str">
        <f>INDEX('Senators Details'!$A$2:$B$77,MATCH(C592,'Senators Details'!$A$2:$A$77,0),2)</f>
        <v>ALP</v>
      </c>
      <c r="E592" s="1" t="s">
        <v>356</v>
      </c>
      <c r="F592" s="6" t="s">
        <v>357</v>
      </c>
      <c r="G592" s="55">
        <v>39493</v>
      </c>
    </row>
    <row r="593" spans="1:7" ht="32.25" thickBot="1">
      <c r="A593" s="7">
        <v>118</v>
      </c>
      <c r="B593" s="1" t="s">
        <v>604</v>
      </c>
      <c r="C593" s="1" t="s">
        <v>588</v>
      </c>
      <c r="D593" s="1" t="str">
        <f>INDEX('Senators Details'!$A$2:$B$77,MATCH(C593,'Senators Details'!$A$2:$A$77,0),2)</f>
        <v>ALP</v>
      </c>
      <c r="E593" s="1" t="s">
        <v>356</v>
      </c>
      <c r="F593" s="6" t="s">
        <v>603</v>
      </c>
      <c r="G593" s="44">
        <v>39276</v>
      </c>
    </row>
    <row r="594" spans="1:7" ht="32.25" thickBot="1">
      <c r="A594" s="7">
        <v>119</v>
      </c>
      <c r="B594" s="1" t="s">
        <v>444</v>
      </c>
      <c r="C594" s="1" t="s">
        <v>588</v>
      </c>
      <c r="D594" s="1" t="str">
        <f>INDEX('Senators Details'!$A$2:$B$77,MATCH(C594,'Senators Details'!$A$2:$A$77,0),2)</f>
        <v>ALP</v>
      </c>
      <c r="E594" s="1" t="s">
        <v>356</v>
      </c>
      <c r="F594" s="6" t="s">
        <v>605</v>
      </c>
      <c r="G594" s="44">
        <v>39267</v>
      </c>
    </row>
    <row r="595" spans="1:7" ht="48" thickBot="1">
      <c r="A595" s="7">
        <v>120</v>
      </c>
      <c r="B595" s="1" t="s">
        <v>444</v>
      </c>
      <c r="C595" s="1" t="s">
        <v>588</v>
      </c>
      <c r="D595" s="1" t="str">
        <f>INDEX('Senators Details'!$A$2:$B$77,MATCH(C595,'Senators Details'!$A$2:$A$77,0),2)</f>
        <v>ALP</v>
      </c>
      <c r="E595" s="1" t="s">
        <v>356</v>
      </c>
      <c r="F595" s="6" t="s">
        <v>606</v>
      </c>
      <c r="G595" s="44">
        <v>39276</v>
      </c>
    </row>
    <row r="596" spans="1:7" ht="47.25">
      <c r="A596" s="57">
        <v>121</v>
      </c>
      <c r="B596" s="57" t="s">
        <v>444</v>
      </c>
      <c r="C596" s="57" t="s">
        <v>171</v>
      </c>
      <c r="D596" s="57" t="str">
        <f>INDEX('Senators Details'!$A$2:$B$77,MATCH(C596,'Senators Details'!$A$2:$A$77,0),2)</f>
        <v>LP</v>
      </c>
      <c r="E596" s="57" t="s">
        <v>356</v>
      </c>
      <c r="F596" s="5" t="s">
        <v>607</v>
      </c>
      <c r="G596" s="66">
        <v>39267</v>
      </c>
    </row>
    <row r="597" spans="1:7" ht="32.25" thickBot="1">
      <c r="A597" s="58"/>
      <c r="B597" s="58"/>
      <c r="C597" s="58"/>
      <c r="D597" s="58" t="e">
        <f>INDEX('Senators Details'!$A$2:$B$77,MATCH(C597,'Senators Details'!$A$2:$A$77,0),2)</f>
        <v>#N/A</v>
      </c>
      <c r="E597" s="58"/>
      <c r="F597" s="6" t="s">
        <v>608</v>
      </c>
      <c r="G597" s="58"/>
    </row>
    <row r="598" spans="1:7" ht="191.25" customHeight="1">
      <c r="A598" s="57">
        <v>122</v>
      </c>
      <c r="B598" s="57" t="s">
        <v>446</v>
      </c>
      <c r="C598" s="57" t="s">
        <v>171</v>
      </c>
      <c r="D598" s="57" t="str">
        <f>INDEX('Senators Details'!$A$2:$B$77,MATCH(C598,'Senators Details'!$A$2:$A$77,0),2)</f>
        <v>LP</v>
      </c>
      <c r="E598" s="57" t="s">
        <v>356</v>
      </c>
      <c r="F598" s="61" t="s">
        <v>609</v>
      </c>
      <c r="G598" s="66">
        <v>39311</v>
      </c>
    </row>
    <row r="599" spans="1:7" ht="13.5" customHeight="1" thickBot="1">
      <c r="A599" s="58"/>
      <c r="B599" s="58"/>
      <c r="C599" s="58"/>
      <c r="D599" s="58" t="e">
        <f>INDEX('Senators Details'!$A$2:$B$77,MATCH(C599,'Senators Details'!$A$2:$A$77,0),2)</f>
        <v>#N/A</v>
      </c>
      <c r="E599" s="58"/>
      <c r="F599" s="62"/>
      <c r="G599" s="58"/>
    </row>
    <row r="600" spans="1:7" ht="32.25" thickBot="1">
      <c r="A600" s="7">
        <v>123</v>
      </c>
      <c r="B600" s="1" t="s">
        <v>194</v>
      </c>
      <c r="C600" s="1" t="s">
        <v>537</v>
      </c>
      <c r="D600" s="1" t="str">
        <f>INDEX('Senators Details'!$A$2:$B$77,MATCH(C600,'Senators Details'!$A$2:$A$77,0),2)</f>
        <v>ALP</v>
      </c>
      <c r="E600" s="1" t="s">
        <v>356</v>
      </c>
      <c r="F600" s="6" t="s">
        <v>610</v>
      </c>
      <c r="G600" s="44">
        <v>39322</v>
      </c>
    </row>
    <row r="601" spans="1:7" ht="110.25" customHeight="1">
      <c r="A601" s="57">
        <v>124</v>
      </c>
      <c r="B601" s="57" t="s">
        <v>615</v>
      </c>
      <c r="C601" s="57" t="s">
        <v>537</v>
      </c>
      <c r="D601" s="57" t="str">
        <f>INDEX('Senators Details'!$A$2:$B$77,MATCH(C601,'Senators Details'!$A$2:$A$77,0),2)</f>
        <v>ALP</v>
      </c>
      <c r="E601" s="57" t="s">
        <v>356</v>
      </c>
      <c r="F601" s="5" t="s">
        <v>611</v>
      </c>
      <c r="G601" s="66">
        <v>39329</v>
      </c>
    </row>
    <row r="602" spans="1:7" ht="15.75">
      <c r="A602" s="60"/>
      <c r="B602" s="60"/>
      <c r="C602" s="60"/>
      <c r="D602" s="60" t="e">
        <f>INDEX('Senators Details'!$A$2:$B$77,MATCH(C602,'Senators Details'!$A$2:$A$77,0),2)</f>
        <v>#N/A</v>
      </c>
      <c r="E602" s="60"/>
      <c r="F602" s="5" t="s">
        <v>612</v>
      </c>
      <c r="G602" s="60"/>
    </row>
    <row r="603" spans="1:7" ht="15.75">
      <c r="A603" s="60"/>
      <c r="B603" s="60"/>
      <c r="C603" s="60"/>
      <c r="D603" s="60" t="e">
        <f>INDEX('Senators Details'!$A$2:$B$77,MATCH(C603,'Senators Details'!$A$2:$A$77,0),2)</f>
        <v>#N/A</v>
      </c>
      <c r="E603" s="60"/>
      <c r="F603" s="5" t="s">
        <v>613</v>
      </c>
      <c r="G603" s="60"/>
    </row>
    <row r="604" spans="1:7" ht="16.5" thickBot="1">
      <c r="A604" s="58"/>
      <c r="B604" s="58"/>
      <c r="C604" s="58"/>
      <c r="D604" s="58" t="e">
        <f>INDEX('Senators Details'!$A$2:$B$77,MATCH(C604,'Senators Details'!$A$2:$A$77,0),2)</f>
        <v>#N/A</v>
      </c>
      <c r="E604" s="58"/>
      <c r="F604" s="6" t="s">
        <v>614</v>
      </c>
      <c r="G604" s="58"/>
    </row>
    <row r="605" spans="1:7" ht="63.75" thickBot="1">
      <c r="A605" s="7">
        <v>125</v>
      </c>
      <c r="B605" s="1" t="s">
        <v>617</v>
      </c>
      <c r="C605" s="1" t="s">
        <v>537</v>
      </c>
      <c r="D605" s="1" t="str">
        <f>INDEX('Senators Details'!$A$2:$B$77,MATCH(C605,'Senators Details'!$A$2:$A$77,0),2)</f>
        <v>ALP</v>
      </c>
      <c r="E605" s="1" t="s">
        <v>356</v>
      </c>
      <c r="F605" s="6" t="s">
        <v>616</v>
      </c>
      <c r="G605" s="44">
        <v>39311</v>
      </c>
    </row>
    <row r="606" spans="1:7" ht="63">
      <c r="A606" s="57">
        <v>126</v>
      </c>
      <c r="B606" s="57" t="s">
        <v>924</v>
      </c>
      <c r="C606" s="57" t="s">
        <v>537</v>
      </c>
      <c r="D606" s="57" t="str">
        <f>INDEX('Senators Details'!$A$2:$B$77,MATCH(C606,'Senators Details'!$A$2:$A$77,0),2)</f>
        <v>ALP</v>
      </c>
      <c r="E606" s="57" t="s">
        <v>618</v>
      </c>
      <c r="F606" s="5" t="s">
        <v>619</v>
      </c>
      <c r="G606" s="66">
        <v>39279</v>
      </c>
    </row>
    <row r="607" spans="1:7" ht="15.75">
      <c r="A607" s="60"/>
      <c r="B607" s="60"/>
      <c r="C607" s="60"/>
      <c r="D607" s="60" t="e">
        <f>INDEX('Senators Details'!$A$2:$B$77,MATCH(C607,'Senators Details'!$A$2:$A$77,0),2)</f>
        <v>#N/A</v>
      </c>
      <c r="E607" s="60"/>
      <c r="F607" s="5" t="s">
        <v>620</v>
      </c>
      <c r="G607" s="60"/>
    </row>
    <row r="608" spans="1:7" ht="16.5" thickBot="1">
      <c r="A608" s="58"/>
      <c r="B608" s="58"/>
      <c r="C608" s="58"/>
      <c r="D608" s="58" t="e">
        <f>INDEX('Senators Details'!$A$2:$B$77,MATCH(C608,'Senators Details'!$A$2:$A$77,0),2)</f>
        <v>#N/A</v>
      </c>
      <c r="E608" s="58"/>
      <c r="F608" s="6" t="s">
        <v>621</v>
      </c>
      <c r="G608" s="58"/>
    </row>
    <row r="609" spans="1:7" ht="31.5">
      <c r="A609" s="57">
        <v>127</v>
      </c>
      <c r="B609" s="57" t="s">
        <v>924</v>
      </c>
      <c r="C609" s="57" t="s">
        <v>537</v>
      </c>
      <c r="D609" s="57" t="str">
        <f>INDEX('Senators Details'!$A$2:$B$77,MATCH(C609,'Senators Details'!$A$2:$A$77,0),2)</f>
        <v>ALP</v>
      </c>
      <c r="E609" s="57" t="s">
        <v>618</v>
      </c>
      <c r="F609" s="5" t="s">
        <v>622</v>
      </c>
      <c r="G609" s="66">
        <v>39276</v>
      </c>
    </row>
    <row r="610" spans="1:7" ht="47.25">
      <c r="A610" s="60"/>
      <c r="B610" s="60"/>
      <c r="C610" s="60"/>
      <c r="D610" s="60" t="e">
        <f>INDEX('Senators Details'!$A$2:$B$77,MATCH(C610,'Senators Details'!$A$2:$A$77,0),2)</f>
        <v>#N/A</v>
      </c>
      <c r="E610" s="60"/>
      <c r="F610" s="5" t="s">
        <v>623</v>
      </c>
      <c r="G610" s="60"/>
    </row>
    <row r="611" spans="1:7" ht="31.5">
      <c r="A611" s="60"/>
      <c r="B611" s="60"/>
      <c r="C611" s="60"/>
      <c r="D611" s="60" t="e">
        <f>INDEX('Senators Details'!$A$2:$B$77,MATCH(C611,'Senators Details'!$A$2:$A$77,0),2)</f>
        <v>#N/A</v>
      </c>
      <c r="E611" s="60"/>
      <c r="F611" s="5" t="s">
        <v>624</v>
      </c>
      <c r="G611" s="60"/>
    </row>
    <row r="612" spans="1:7" ht="47.25">
      <c r="A612" s="60"/>
      <c r="B612" s="60"/>
      <c r="C612" s="60"/>
      <c r="D612" s="60" t="e">
        <f>INDEX('Senators Details'!$A$2:$B$77,MATCH(C612,'Senators Details'!$A$2:$A$77,0),2)</f>
        <v>#N/A</v>
      </c>
      <c r="E612" s="60"/>
      <c r="F612" s="5" t="s">
        <v>625</v>
      </c>
      <c r="G612" s="60"/>
    </row>
    <row r="613" spans="1:7" ht="15.75">
      <c r="A613" s="60"/>
      <c r="B613" s="60"/>
      <c r="C613" s="60"/>
      <c r="D613" s="60" t="e">
        <f>INDEX('Senators Details'!$A$2:$B$77,MATCH(C613,'Senators Details'!$A$2:$A$77,0),2)</f>
        <v>#N/A</v>
      </c>
      <c r="E613" s="60"/>
      <c r="F613" s="5" t="s">
        <v>626</v>
      </c>
      <c r="G613" s="60"/>
    </row>
    <row r="614" spans="1:7" ht="15.75">
      <c r="A614" s="60"/>
      <c r="B614" s="60"/>
      <c r="C614" s="60"/>
      <c r="D614" s="60" t="e">
        <f>INDEX('Senators Details'!$A$2:$B$77,MATCH(C614,'Senators Details'!$A$2:$A$77,0),2)</f>
        <v>#N/A</v>
      </c>
      <c r="E614" s="60"/>
      <c r="F614" s="5" t="s">
        <v>627</v>
      </c>
      <c r="G614" s="60"/>
    </row>
    <row r="615" spans="1:7" ht="32.25" thickBot="1">
      <c r="A615" s="58"/>
      <c r="B615" s="58"/>
      <c r="C615" s="58"/>
      <c r="D615" s="58" t="e">
        <f>INDEX('Senators Details'!$A$2:$B$77,MATCH(C615,'Senators Details'!$A$2:$A$77,0),2)</f>
        <v>#N/A</v>
      </c>
      <c r="E615" s="58"/>
      <c r="F615" s="6" t="s">
        <v>628</v>
      </c>
      <c r="G615" s="58"/>
    </row>
    <row r="616" spans="1:7" ht="78.75">
      <c r="A616" s="57">
        <v>128</v>
      </c>
      <c r="B616" s="57" t="s">
        <v>924</v>
      </c>
      <c r="C616" s="57" t="s">
        <v>537</v>
      </c>
      <c r="D616" s="57" t="str">
        <f>INDEX('Senators Details'!$A$2:$B$77,MATCH(C616,'Senators Details'!$A$2:$A$77,0),2)</f>
        <v>ALP</v>
      </c>
      <c r="E616" s="57" t="s">
        <v>618</v>
      </c>
      <c r="F616" s="5" t="s">
        <v>629</v>
      </c>
      <c r="G616" s="70">
        <v>39493</v>
      </c>
    </row>
    <row r="617" spans="1:7" ht="15.75">
      <c r="A617" s="60"/>
      <c r="B617" s="60"/>
      <c r="C617" s="60"/>
      <c r="D617" s="60" t="e">
        <f>INDEX('Senators Details'!$A$2:$B$77,MATCH(C617,'Senators Details'!$A$2:$A$77,0),2)</f>
        <v>#N/A</v>
      </c>
      <c r="E617" s="60"/>
      <c r="F617" s="5" t="s">
        <v>630</v>
      </c>
      <c r="G617" s="60"/>
    </row>
    <row r="618" spans="1:7" ht="15.75">
      <c r="A618" s="60"/>
      <c r="B618" s="60"/>
      <c r="C618" s="60"/>
      <c r="D618" s="60" t="e">
        <f>INDEX('Senators Details'!$A$2:$B$77,MATCH(C618,'Senators Details'!$A$2:$A$77,0),2)</f>
        <v>#N/A</v>
      </c>
      <c r="E618" s="60"/>
      <c r="F618" s="5" t="s">
        <v>631</v>
      </c>
      <c r="G618" s="60"/>
    </row>
    <row r="619" spans="1:7" ht="31.5">
      <c r="A619" s="60"/>
      <c r="B619" s="60"/>
      <c r="C619" s="60"/>
      <c r="D619" s="60" t="e">
        <f>INDEX('Senators Details'!$A$2:$B$77,MATCH(C619,'Senators Details'!$A$2:$A$77,0),2)</f>
        <v>#N/A</v>
      </c>
      <c r="E619" s="60"/>
      <c r="F619" s="5" t="s">
        <v>632</v>
      </c>
      <c r="G619" s="60"/>
    </row>
    <row r="620" spans="1:7" ht="63.75" thickBot="1">
      <c r="A620" s="58"/>
      <c r="B620" s="58"/>
      <c r="C620" s="58"/>
      <c r="D620" s="58" t="e">
        <f>INDEX('Senators Details'!$A$2:$B$77,MATCH(C620,'Senators Details'!$A$2:$A$77,0),2)</f>
        <v>#N/A</v>
      </c>
      <c r="E620" s="58"/>
      <c r="F620" s="6" t="s">
        <v>633</v>
      </c>
      <c r="G620" s="58"/>
    </row>
    <row r="621" spans="1:7" ht="47.25">
      <c r="A621" s="57">
        <v>129</v>
      </c>
      <c r="B621" s="57" t="s">
        <v>924</v>
      </c>
      <c r="C621" s="57" t="s">
        <v>537</v>
      </c>
      <c r="D621" s="57" t="str">
        <f>INDEX('Senators Details'!$A$2:$B$77,MATCH(C621,'Senators Details'!$A$2:$A$77,0),2)</f>
        <v>ALP</v>
      </c>
      <c r="E621" s="57" t="s">
        <v>618</v>
      </c>
      <c r="F621" s="5" t="s">
        <v>634</v>
      </c>
      <c r="G621" s="66">
        <v>39329</v>
      </c>
    </row>
    <row r="622" spans="1:7" ht="15.75">
      <c r="A622" s="60"/>
      <c r="B622" s="60"/>
      <c r="C622" s="60"/>
      <c r="D622" s="60" t="e">
        <f>INDEX('Senators Details'!$A$2:$B$77,MATCH(C622,'Senators Details'!$A$2:$A$77,0),2)</f>
        <v>#N/A</v>
      </c>
      <c r="E622" s="60"/>
      <c r="F622" s="5" t="s">
        <v>635</v>
      </c>
      <c r="G622" s="60"/>
    </row>
    <row r="623" spans="1:7" ht="15.75">
      <c r="A623" s="60"/>
      <c r="B623" s="60"/>
      <c r="C623" s="60"/>
      <c r="D623" s="60" t="e">
        <f>INDEX('Senators Details'!$A$2:$B$77,MATCH(C623,'Senators Details'!$A$2:$A$77,0),2)</f>
        <v>#N/A</v>
      </c>
      <c r="E623" s="60"/>
      <c r="F623" s="5" t="s">
        <v>636</v>
      </c>
      <c r="G623" s="60"/>
    </row>
    <row r="624" spans="1:7" ht="15.75">
      <c r="A624" s="60"/>
      <c r="B624" s="60"/>
      <c r="C624" s="60"/>
      <c r="D624" s="60" t="e">
        <f>INDEX('Senators Details'!$A$2:$B$77,MATCH(C624,'Senators Details'!$A$2:$A$77,0),2)</f>
        <v>#N/A</v>
      </c>
      <c r="E624" s="60"/>
      <c r="F624" s="5" t="s">
        <v>637</v>
      </c>
      <c r="G624" s="60"/>
    </row>
    <row r="625" spans="1:7" ht="15.75">
      <c r="A625" s="60"/>
      <c r="B625" s="60"/>
      <c r="C625" s="60"/>
      <c r="D625" s="60" t="e">
        <f>INDEX('Senators Details'!$A$2:$B$77,MATCH(C625,'Senators Details'!$A$2:$A$77,0),2)</f>
        <v>#N/A</v>
      </c>
      <c r="E625" s="60"/>
      <c r="F625" s="5" t="s">
        <v>638</v>
      </c>
      <c r="G625" s="60"/>
    </row>
    <row r="626" spans="1:7" ht="31.5">
      <c r="A626" s="60"/>
      <c r="B626" s="60"/>
      <c r="C626" s="60"/>
      <c r="D626" s="60" t="e">
        <f>INDEX('Senators Details'!$A$2:$B$77,MATCH(C626,'Senators Details'!$A$2:$A$77,0),2)</f>
        <v>#N/A</v>
      </c>
      <c r="E626" s="60"/>
      <c r="F626" s="5" t="s">
        <v>639</v>
      </c>
      <c r="G626" s="60"/>
    </row>
    <row r="627" spans="1:7" ht="15.75">
      <c r="A627" s="60"/>
      <c r="B627" s="60"/>
      <c r="C627" s="60"/>
      <c r="D627" s="60" t="e">
        <f>INDEX('Senators Details'!$A$2:$B$77,MATCH(C627,'Senators Details'!$A$2:$A$77,0),2)</f>
        <v>#N/A</v>
      </c>
      <c r="E627" s="60"/>
      <c r="F627" s="5" t="s">
        <v>640</v>
      </c>
      <c r="G627" s="60"/>
    </row>
    <row r="628" spans="1:7" ht="15.75">
      <c r="A628" s="60"/>
      <c r="B628" s="60"/>
      <c r="C628" s="60"/>
      <c r="D628" s="60" t="e">
        <f>INDEX('Senators Details'!$A$2:$B$77,MATCH(C628,'Senators Details'!$A$2:$A$77,0),2)</f>
        <v>#N/A</v>
      </c>
      <c r="E628" s="60"/>
      <c r="F628" s="5" t="s">
        <v>641</v>
      </c>
      <c r="G628" s="60"/>
    </row>
    <row r="629" spans="1:7" ht="31.5">
      <c r="A629" s="60"/>
      <c r="B629" s="60"/>
      <c r="C629" s="60"/>
      <c r="D629" s="60" t="e">
        <f>INDEX('Senators Details'!$A$2:$B$77,MATCH(C629,'Senators Details'!$A$2:$A$77,0),2)</f>
        <v>#N/A</v>
      </c>
      <c r="E629" s="60"/>
      <c r="F629" s="5" t="s">
        <v>642</v>
      </c>
      <c r="G629" s="60"/>
    </row>
    <row r="630" spans="1:7" ht="15.75">
      <c r="A630" s="60"/>
      <c r="B630" s="60"/>
      <c r="C630" s="60"/>
      <c r="D630" s="60" t="e">
        <f>INDEX('Senators Details'!$A$2:$B$77,MATCH(C630,'Senators Details'!$A$2:$A$77,0),2)</f>
        <v>#N/A</v>
      </c>
      <c r="E630" s="60"/>
      <c r="F630" s="5" t="s">
        <v>643</v>
      </c>
      <c r="G630" s="60"/>
    </row>
    <row r="631" spans="1:7" ht="32.25" thickBot="1">
      <c r="A631" s="58"/>
      <c r="B631" s="58"/>
      <c r="C631" s="58"/>
      <c r="D631" s="58" t="e">
        <f>INDEX('Senators Details'!$A$2:$B$77,MATCH(C631,'Senators Details'!$A$2:$A$77,0),2)</f>
        <v>#N/A</v>
      </c>
      <c r="E631" s="58"/>
      <c r="F631" s="6" t="s">
        <v>644</v>
      </c>
      <c r="G631" s="58"/>
    </row>
    <row r="632" spans="1:7" ht="15.75">
      <c r="A632" s="57">
        <v>130</v>
      </c>
      <c r="B632" s="57" t="s">
        <v>924</v>
      </c>
      <c r="C632" s="57" t="s">
        <v>537</v>
      </c>
      <c r="D632" s="57" t="str">
        <f>INDEX('Senators Details'!$A$2:$B$77,MATCH(C632,'Senators Details'!$A$2:$A$77,0),2)</f>
        <v>ALP</v>
      </c>
      <c r="E632" s="57" t="s">
        <v>618</v>
      </c>
      <c r="F632" s="5" t="s">
        <v>645</v>
      </c>
      <c r="G632" s="66">
        <v>39279</v>
      </c>
    </row>
    <row r="633" spans="1:7" ht="63">
      <c r="A633" s="60"/>
      <c r="B633" s="60"/>
      <c r="C633" s="60"/>
      <c r="D633" s="60" t="e">
        <f>INDEX('Senators Details'!$A$2:$B$77,MATCH(C633,'Senators Details'!$A$2:$A$77,0),2)</f>
        <v>#N/A</v>
      </c>
      <c r="E633" s="60"/>
      <c r="F633" s="5" t="s">
        <v>387</v>
      </c>
      <c r="G633" s="60"/>
    </row>
    <row r="634" spans="1:7" ht="15.75">
      <c r="A634" s="60"/>
      <c r="B634" s="60"/>
      <c r="C634" s="60"/>
      <c r="D634" s="60" t="e">
        <f>INDEX('Senators Details'!$A$2:$B$77,MATCH(C634,'Senators Details'!$A$2:$A$77,0),2)</f>
        <v>#N/A</v>
      </c>
      <c r="E634" s="60"/>
      <c r="F634" s="5" t="s">
        <v>103</v>
      </c>
      <c r="G634" s="60"/>
    </row>
    <row r="635" spans="1:7" ht="47.25">
      <c r="A635" s="60"/>
      <c r="B635" s="60"/>
      <c r="C635" s="60"/>
      <c r="D635" s="60" t="e">
        <f>INDEX('Senators Details'!$A$2:$B$77,MATCH(C635,'Senators Details'!$A$2:$A$77,0),2)</f>
        <v>#N/A</v>
      </c>
      <c r="E635" s="60"/>
      <c r="F635" s="5" t="s">
        <v>388</v>
      </c>
      <c r="G635" s="60"/>
    </row>
    <row r="636" spans="1:7" ht="47.25">
      <c r="A636" s="60"/>
      <c r="B636" s="60"/>
      <c r="C636" s="60"/>
      <c r="D636" s="60" t="e">
        <f>INDEX('Senators Details'!$A$2:$B$77,MATCH(C636,'Senators Details'!$A$2:$A$77,0),2)</f>
        <v>#N/A</v>
      </c>
      <c r="E636" s="60"/>
      <c r="F636" s="5" t="s">
        <v>389</v>
      </c>
      <c r="G636" s="60"/>
    </row>
    <row r="637" spans="1:7" ht="15.75">
      <c r="A637" s="60"/>
      <c r="B637" s="60"/>
      <c r="C637" s="60"/>
      <c r="D637" s="60" t="e">
        <f>INDEX('Senators Details'!$A$2:$B$77,MATCH(C637,'Senators Details'!$A$2:$A$77,0),2)</f>
        <v>#N/A</v>
      </c>
      <c r="E637" s="60"/>
      <c r="F637" s="5" t="s">
        <v>103</v>
      </c>
      <c r="G637" s="60"/>
    </row>
    <row r="638" spans="1:7" ht="48" thickBot="1">
      <c r="A638" s="58"/>
      <c r="B638" s="58"/>
      <c r="C638" s="58"/>
      <c r="D638" s="58" t="e">
        <f>INDEX('Senators Details'!$A$2:$B$77,MATCH(C638,'Senators Details'!$A$2:$A$77,0),2)</f>
        <v>#N/A</v>
      </c>
      <c r="E638" s="58"/>
      <c r="F638" s="6" t="s">
        <v>388</v>
      </c>
      <c r="G638" s="58"/>
    </row>
    <row r="639" spans="1:7" ht="63">
      <c r="A639" s="57">
        <v>131</v>
      </c>
      <c r="B639" s="57" t="s">
        <v>924</v>
      </c>
      <c r="C639" s="57" t="s">
        <v>537</v>
      </c>
      <c r="D639" s="57" t="str">
        <f>INDEX('Senators Details'!$A$2:$B$77,MATCH(C639,'Senators Details'!$A$2:$A$77,0),2)</f>
        <v>ALP</v>
      </c>
      <c r="E639" s="57" t="s">
        <v>618</v>
      </c>
      <c r="F639" s="5" t="s">
        <v>390</v>
      </c>
      <c r="G639" s="70">
        <v>39493</v>
      </c>
    </row>
    <row r="640" spans="1:7" ht="15.75">
      <c r="A640" s="60"/>
      <c r="B640" s="60"/>
      <c r="C640" s="60"/>
      <c r="D640" s="60" t="e">
        <f>INDEX('Senators Details'!$A$2:$B$77,MATCH(C640,'Senators Details'!$A$2:$A$77,0),2)</f>
        <v>#N/A</v>
      </c>
      <c r="E640" s="60"/>
      <c r="F640" s="5" t="s">
        <v>391</v>
      </c>
      <c r="G640" s="60"/>
    </row>
    <row r="641" spans="1:7" ht="47.25">
      <c r="A641" s="60"/>
      <c r="B641" s="60"/>
      <c r="C641" s="60"/>
      <c r="D641" s="60" t="e">
        <f>INDEX('Senators Details'!$A$2:$B$77,MATCH(C641,'Senators Details'!$A$2:$A$77,0),2)</f>
        <v>#N/A</v>
      </c>
      <c r="E641" s="60"/>
      <c r="F641" s="5" t="s">
        <v>392</v>
      </c>
      <c r="G641" s="60"/>
    </row>
    <row r="642" spans="1:7" ht="16.5" thickBot="1">
      <c r="A642" s="58"/>
      <c r="B642" s="58"/>
      <c r="C642" s="58"/>
      <c r="D642" s="58" t="e">
        <f>INDEX('Senators Details'!$A$2:$B$77,MATCH(C642,'Senators Details'!$A$2:$A$77,0),2)</f>
        <v>#N/A</v>
      </c>
      <c r="E642" s="58"/>
      <c r="F642" s="6" t="s">
        <v>58</v>
      </c>
      <c r="G642" s="58"/>
    </row>
    <row r="643" spans="1:7" ht="15.75">
      <c r="A643" s="57">
        <v>132</v>
      </c>
      <c r="B643" s="57" t="s">
        <v>924</v>
      </c>
      <c r="C643" s="57" t="s">
        <v>537</v>
      </c>
      <c r="D643" s="57" t="str">
        <f>INDEX('Senators Details'!$A$2:$B$77,MATCH(C643,'Senators Details'!$A$2:$A$77,0),2)</f>
        <v>ALP</v>
      </c>
      <c r="E643" s="57" t="s">
        <v>618</v>
      </c>
      <c r="F643" s="5" t="s">
        <v>393</v>
      </c>
      <c r="G643" s="66">
        <v>39329</v>
      </c>
    </row>
    <row r="644" spans="1:7" ht="47.25">
      <c r="A644" s="60"/>
      <c r="B644" s="60"/>
      <c r="C644" s="60"/>
      <c r="D644" s="60" t="e">
        <f>INDEX('Senators Details'!$A$2:$B$77,MATCH(C644,'Senators Details'!$A$2:$A$77,0),2)</f>
        <v>#N/A</v>
      </c>
      <c r="E644" s="60"/>
      <c r="F644" s="5" t="s">
        <v>394</v>
      </c>
      <c r="G644" s="60"/>
    </row>
    <row r="645" spans="1:7" ht="31.5">
      <c r="A645" s="60"/>
      <c r="B645" s="60"/>
      <c r="C645" s="60"/>
      <c r="D645" s="60" t="e">
        <f>INDEX('Senators Details'!$A$2:$B$77,MATCH(C645,'Senators Details'!$A$2:$A$77,0),2)</f>
        <v>#N/A</v>
      </c>
      <c r="E645" s="60"/>
      <c r="F645" s="5" t="s">
        <v>395</v>
      </c>
      <c r="G645" s="60"/>
    </row>
    <row r="646" spans="1:7" ht="15.75">
      <c r="A646" s="60"/>
      <c r="B646" s="60"/>
      <c r="C646" s="60"/>
      <c r="D646" s="60" t="e">
        <f>INDEX('Senators Details'!$A$2:$B$77,MATCH(C646,'Senators Details'!$A$2:$A$77,0),2)</f>
        <v>#N/A</v>
      </c>
      <c r="E646" s="60"/>
      <c r="F646" s="5" t="s">
        <v>396</v>
      </c>
      <c r="G646" s="60"/>
    </row>
    <row r="647" spans="1:7" ht="15.75">
      <c r="A647" s="60"/>
      <c r="B647" s="60"/>
      <c r="C647" s="60"/>
      <c r="D647" s="60" t="e">
        <f>INDEX('Senators Details'!$A$2:$B$77,MATCH(C647,'Senators Details'!$A$2:$A$77,0),2)</f>
        <v>#N/A</v>
      </c>
      <c r="E647" s="60"/>
      <c r="F647" s="5" t="s">
        <v>397</v>
      </c>
      <c r="G647" s="60"/>
    </row>
    <row r="648" spans="1:7" ht="15.75">
      <c r="A648" s="60"/>
      <c r="B648" s="60"/>
      <c r="C648" s="60"/>
      <c r="D648" s="60" t="e">
        <f>INDEX('Senators Details'!$A$2:$B$77,MATCH(C648,'Senators Details'!$A$2:$A$77,0),2)</f>
        <v>#N/A</v>
      </c>
      <c r="E648" s="60"/>
      <c r="F648" s="5" t="s">
        <v>655</v>
      </c>
      <c r="G648" s="60"/>
    </row>
    <row r="649" spans="1:7" ht="15.75">
      <c r="A649" s="60"/>
      <c r="B649" s="60"/>
      <c r="C649" s="60"/>
      <c r="D649" s="60" t="e">
        <f>INDEX('Senators Details'!$A$2:$B$77,MATCH(C649,'Senators Details'!$A$2:$A$77,0),2)</f>
        <v>#N/A</v>
      </c>
      <c r="E649" s="60"/>
      <c r="F649" s="5" t="s">
        <v>656</v>
      </c>
      <c r="G649" s="60"/>
    </row>
    <row r="650" spans="1:7" ht="31.5">
      <c r="A650" s="60"/>
      <c r="B650" s="60"/>
      <c r="C650" s="60"/>
      <c r="D650" s="60" t="e">
        <f>INDEX('Senators Details'!$A$2:$B$77,MATCH(C650,'Senators Details'!$A$2:$A$77,0),2)</f>
        <v>#N/A</v>
      </c>
      <c r="E650" s="60"/>
      <c r="F650" s="5" t="s">
        <v>657</v>
      </c>
      <c r="G650" s="60"/>
    </row>
    <row r="651" spans="1:7" ht="15.75">
      <c r="A651" s="60"/>
      <c r="B651" s="60"/>
      <c r="C651" s="60"/>
      <c r="D651" s="60" t="e">
        <f>INDEX('Senators Details'!$A$2:$B$77,MATCH(C651,'Senators Details'!$A$2:$A$77,0),2)</f>
        <v>#N/A</v>
      </c>
      <c r="E651" s="60"/>
      <c r="F651" s="5" t="s">
        <v>658</v>
      </c>
      <c r="G651" s="60"/>
    </row>
    <row r="652" spans="1:7" ht="63">
      <c r="A652" s="60"/>
      <c r="B652" s="60"/>
      <c r="C652" s="60"/>
      <c r="D652" s="60" t="e">
        <f>INDEX('Senators Details'!$A$2:$B$77,MATCH(C652,'Senators Details'!$A$2:$A$77,0),2)</f>
        <v>#N/A</v>
      </c>
      <c r="E652" s="60"/>
      <c r="F652" s="5" t="s">
        <v>659</v>
      </c>
      <c r="G652" s="60"/>
    </row>
    <row r="653" spans="1:7" ht="15.75">
      <c r="A653" s="60"/>
      <c r="B653" s="60"/>
      <c r="C653" s="60"/>
      <c r="D653" s="60" t="e">
        <f>INDEX('Senators Details'!$A$2:$B$77,MATCH(C653,'Senators Details'!$A$2:$A$77,0),2)</f>
        <v>#N/A</v>
      </c>
      <c r="E653" s="60"/>
      <c r="F653" s="5" t="s">
        <v>660</v>
      </c>
      <c r="G653" s="60"/>
    </row>
    <row r="654" spans="1:7" ht="31.5">
      <c r="A654" s="60"/>
      <c r="B654" s="60"/>
      <c r="C654" s="60"/>
      <c r="D654" s="60" t="e">
        <f>INDEX('Senators Details'!$A$2:$B$77,MATCH(C654,'Senators Details'!$A$2:$A$77,0),2)</f>
        <v>#N/A</v>
      </c>
      <c r="E654" s="60"/>
      <c r="F654" s="5" t="s">
        <v>661</v>
      </c>
      <c r="G654" s="60"/>
    </row>
    <row r="655" spans="1:7" ht="31.5">
      <c r="A655" s="60"/>
      <c r="B655" s="60"/>
      <c r="C655" s="60"/>
      <c r="D655" s="60" t="e">
        <f>INDEX('Senators Details'!$A$2:$B$77,MATCH(C655,'Senators Details'!$A$2:$A$77,0),2)</f>
        <v>#N/A</v>
      </c>
      <c r="E655" s="60"/>
      <c r="F655" s="5" t="s">
        <v>662</v>
      </c>
      <c r="G655" s="60"/>
    </row>
    <row r="656" spans="1:7" ht="31.5">
      <c r="A656" s="60"/>
      <c r="B656" s="60"/>
      <c r="C656" s="60"/>
      <c r="D656" s="60" t="e">
        <f>INDEX('Senators Details'!$A$2:$B$77,MATCH(C656,'Senators Details'!$A$2:$A$77,0),2)</f>
        <v>#N/A</v>
      </c>
      <c r="E656" s="60"/>
      <c r="F656" s="5" t="s">
        <v>663</v>
      </c>
      <c r="G656" s="60"/>
    </row>
    <row r="657" spans="1:7" ht="32.25" thickBot="1">
      <c r="A657" s="58"/>
      <c r="B657" s="58"/>
      <c r="C657" s="58"/>
      <c r="D657" s="58" t="e">
        <f>INDEX('Senators Details'!$A$2:$B$77,MATCH(C657,'Senators Details'!$A$2:$A$77,0),2)</f>
        <v>#N/A</v>
      </c>
      <c r="E657" s="58"/>
      <c r="F657" s="6" t="s">
        <v>664</v>
      </c>
      <c r="G657" s="58"/>
    </row>
    <row r="658" spans="1:7" ht="15.75">
      <c r="A658" s="57">
        <v>133</v>
      </c>
      <c r="B658" s="57" t="s">
        <v>924</v>
      </c>
      <c r="C658" s="57" t="s">
        <v>537</v>
      </c>
      <c r="D658" s="57" t="str">
        <f>INDEX('Senators Details'!$A$2:$B$77,MATCH(C658,'Senators Details'!$A$2:$A$77,0),2)</f>
        <v>ALP</v>
      </c>
      <c r="E658" s="57" t="s">
        <v>618</v>
      </c>
      <c r="F658" s="5" t="s">
        <v>665</v>
      </c>
      <c r="G658" s="66">
        <v>39297</v>
      </c>
    </row>
    <row r="659" spans="1:7" ht="47.25">
      <c r="A659" s="60"/>
      <c r="B659" s="60"/>
      <c r="C659" s="60"/>
      <c r="D659" s="60" t="e">
        <f>INDEX('Senators Details'!$A$2:$B$77,MATCH(C659,'Senators Details'!$A$2:$A$77,0),2)</f>
        <v>#N/A</v>
      </c>
      <c r="E659" s="60"/>
      <c r="F659" s="5" t="s">
        <v>666</v>
      </c>
      <c r="G659" s="60"/>
    </row>
    <row r="660" spans="1:7" ht="15.75">
      <c r="A660" s="60"/>
      <c r="B660" s="60"/>
      <c r="C660" s="60"/>
      <c r="D660" s="60" t="e">
        <f>INDEX('Senators Details'!$A$2:$B$77,MATCH(C660,'Senators Details'!$A$2:$A$77,0),2)</f>
        <v>#N/A</v>
      </c>
      <c r="E660" s="60"/>
      <c r="F660" s="5" t="s">
        <v>667</v>
      </c>
      <c r="G660" s="60"/>
    </row>
    <row r="661" spans="1:7" ht="78.75">
      <c r="A661" s="60"/>
      <c r="B661" s="60"/>
      <c r="C661" s="60"/>
      <c r="D661" s="60" t="e">
        <f>INDEX('Senators Details'!$A$2:$B$77,MATCH(C661,'Senators Details'!$A$2:$A$77,0),2)</f>
        <v>#N/A</v>
      </c>
      <c r="E661" s="60"/>
      <c r="F661" s="5" t="s">
        <v>668</v>
      </c>
      <c r="G661" s="60"/>
    </row>
    <row r="662" spans="1:7" ht="15.75">
      <c r="A662" s="60"/>
      <c r="B662" s="60"/>
      <c r="C662" s="60"/>
      <c r="D662" s="60" t="e">
        <f>INDEX('Senators Details'!$A$2:$B$77,MATCH(C662,'Senators Details'!$A$2:$A$77,0),2)</f>
        <v>#N/A</v>
      </c>
      <c r="E662" s="60"/>
      <c r="F662" s="5" t="s">
        <v>669</v>
      </c>
      <c r="G662" s="60"/>
    </row>
    <row r="663" spans="1:7" ht="16.5" thickBot="1">
      <c r="A663" s="58"/>
      <c r="B663" s="58"/>
      <c r="C663" s="58"/>
      <c r="D663" s="58" t="e">
        <f>INDEX('Senators Details'!$A$2:$B$77,MATCH(C663,'Senators Details'!$A$2:$A$77,0),2)</f>
        <v>#N/A</v>
      </c>
      <c r="E663" s="58"/>
      <c r="F663" s="6" t="s">
        <v>103</v>
      </c>
      <c r="G663" s="58"/>
    </row>
    <row r="664" spans="1:7" ht="15.75">
      <c r="A664" s="57">
        <v>134</v>
      </c>
      <c r="B664" s="57" t="s">
        <v>924</v>
      </c>
      <c r="C664" s="57" t="s">
        <v>537</v>
      </c>
      <c r="D664" s="57" t="str">
        <f>INDEX('Senators Details'!$A$2:$B$77,MATCH(C664,'Senators Details'!$A$2:$A$77,0),2)</f>
        <v>ALP</v>
      </c>
      <c r="E664" s="57" t="s">
        <v>618</v>
      </c>
      <c r="F664" s="5" t="s">
        <v>670</v>
      </c>
      <c r="G664" s="70">
        <v>39493</v>
      </c>
    </row>
    <row r="665" spans="1:7" ht="63" customHeight="1">
      <c r="A665" s="60"/>
      <c r="B665" s="60"/>
      <c r="C665" s="60"/>
      <c r="D665" s="60" t="e">
        <f>INDEX('Senators Details'!$A$2:$B$77,MATCH(C665,'Senators Details'!$A$2:$A$77,0),2)</f>
        <v>#N/A</v>
      </c>
      <c r="E665" s="60"/>
      <c r="F665" s="5" t="s">
        <v>671</v>
      </c>
      <c r="G665" s="60"/>
    </row>
    <row r="666" spans="1:7" ht="15.75">
      <c r="A666" s="60"/>
      <c r="B666" s="60"/>
      <c r="C666" s="60"/>
      <c r="D666" s="60" t="e">
        <f>INDEX('Senators Details'!$A$2:$B$77,MATCH(C666,'Senators Details'!$A$2:$A$77,0),2)</f>
        <v>#N/A</v>
      </c>
      <c r="E666" s="60"/>
      <c r="F666" s="5" t="s">
        <v>672</v>
      </c>
      <c r="G666" s="60"/>
    </row>
    <row r="667" spans="1:7" ht="15.75">
      <c r="A667" s="60"/>
      <c r="B667" s="60"/>
      <c r="C667" s="60"/>
      <c r="D667" s="60" t="e">
        <f>INDEX('Senators Details'!$A$2:$B$77,MATCH(C667,'Senators Details'!$A$2:$A$77,0),2)</f>
        <v>#N/A</v>
      </c>
      <c r="E667" s="60"/>
      <c r="F667" s="5" t="s">
        <v>673</v>
      </c>
      <c r="G667" s="60"/>
    </row>
    <row r="668" spans="1:7" ht="31.5">
      <c r="A668" s="60"/>
      <c r="B668" s="60"/>
      <c r="C668" s="60"/>
      <c r="D668" s="60" t="e">
        <f>INDEX('Senators Details'!$A$2:$B$77,MATCH(C668,'Senators Details'!$A$2:$A$77,0),2)</f>
        <v>#N/A</v>
      </c>
      <c r="E668" s="60"/>
      <c r="F668" s="5" t="s">
        <v>674</v>
      </c>
      <c r="G668" s="60"/>
    </row>
    <row r="669" spans="1:7" ht="15.75">
      <c r="A669" s="60"/>
      <c r="B669" s="60"/>
      <c r="C669" s="60"/>
      <c r="D669" s="60" t="e">
        <f>INDEX('Senators Details'!$A$2:$B$77,MATCH(C669,'Senators Details'!$A$2:$A$77,0),2)</f>
        <v>#N/A</v>
      </c>
      <c r="E669" s="60"/>
      <c r="F669" s="5" t="s">
        <v>675</v>
      </c>
      <c r="G669" s="60"/>
    </row>
    <row r="670" spans="1:7" ht="15.75">
      <c r="A670" s="60"/>
      <c r="B670" s="60"/>
      <c r="C670" s="60"/>
      <c r="D670" s="60" t="e">
        <f>INDEX('Senators Details'!$A$2:$B$77,MATCH(C670,'Senators Details'!$A$2:$A$77,0),2)</f>
        <v>#N/A</v>
      </c>
      <c r="E670" s="60"/>
      <c r="F670" s="5" t="s">
        <v>676</v>
      </c>
      <c r="G670" s="60"/>
    </row>
    <row r="671" spans="1:7" ht="31.5">
      <c r="A671" s="60"/>
      <c r="B671" s="60"/>
      <c r="C671" s="60"/>
      <c r="D671" s="60" t="e">
        <f>INDEX('Senators Details'!$A$2:$B$77,MATCH(C671,'Senators Details'!$A$2:$A$77,0),2)</f>
        <v>#N/A</v>
      </c>
      <c r="E671" s="60"/>
      <c r="F671" s="5" t="s">
        <v>677</v>
      </c>
      <c r="G671" s="60"/>
    </row>
    <row r="672" spans="1:7" ht="15.75">
      <c r="A672" s="60"/>
      <c r="B672" s="60"/>
      <c r="C672" s="60"/>
      <c r="D672" s="60" t="e">
        <f>INDEX('Senators Details'!$A$2:$B$77,MATCH(C672,'Senators Details'!$A$2:$A$77,0),2)</f>
        <v>#N/A</v>
      </c>
      <c r="E672" s="60"/>
      <c r="F672" s="5" t="s">
        <v>678</v>
      </c>
      <c r="G672" s="60"/>
    </row>
    <row r="673" spans="1:7" ht="15.75">
      <c r="A673" s="60"/>
      <c r="B673" s="60"/>
      <c r="C673" s="60"/>
      <c r="D673" s="60" t="e">
        <f>INDEX('Senators Details'!$A$2:$B$77,MATCH(C673,'Senators Details'!$A$2:$A$77,0),2)</f>
        <v>#N/A</v>
      </c>
      <c r="E673" s="60"/>
      <c r="F673" s="5" t="s">
        <v>679</v>
      </c>
      <c r="G673" s="60"/>
    </row>
    <row r="674" spans="1:7" ht="15.75">
      <c r="A674" s="60"/>
      <c r="B674" s="60"/>
      <c r="C674" s="60"/>
      <c r="D674" s="60" t="e">
        <f>INDEX('Senators Details'!$A$2:$B$77,MATCH(C674,'Senators Details'!$A$2:$A$77,0),2)</f>
        <v>#N/A</v>
      </c>
      <c r="E674" s="60"/>
      <c r="F674" s="5" t="s">
        <v>680</v>
      </c>
      <c r="G674" s="60"/>
    </row>
    <row r="675" spans="1:7" ht="15.75">
      <c r="A675" s="60"/>
      <c r="B675" s="60"/>
      <c r="C675" s="60"/>
      <c r="D675" s="60" t="e">
        <f>INDEX('Senators Details'!$A$2:$B$77,MATCH(C675,'Senators Details'!$A$2:$A$77,0),2)</f>
        <v>#N/A</v>
      </c>
      <c r="E675" s="60"/>
      <c r="F675" s="5" t="s">
        <v>681</v>
      </c>
      <c r="G675" s="60"/>
    </row>
    <row r="676" spans="1:7" ht="15.75">
      <c r="A676" s="60"/>
      <c r="B676" s="60"/>
      <c r="C676" s="60"/>
      <c r="D676" s="60" t="e">
        <f>INDEX('Senators Details'!$A$2:$B$77,MATCH(C676,'Senators Details'!$A$2:$A$77,0),2)</f>
        <v>#N/A</v>
      </c>
      <c r="E676" s="60"/>
      <c r="F676" s="5" t="s">
        <v>682</v>
      </c>
      <c r="G676" s="60"/>
    </row>
    <row r="677" spans="1:7" ht="31.5">
      <c r="A677" s="60"/>
      <c r="B677" s="60"/>
      <c r="C677" s="60"/>
      <c r="D677" s="60" t="e">
        <f>INDEX('Senators Details'!$A$2:$B$77,MATCH(C677,'Senators Details'!$A$2:$A$77,0),2)</f>
        <v>#N/A</v>
      </c>
      <c r="E677" s="60"/>
      <c r="F677" s="5" t="s">
        <v>683</v>
      </c>
      <c r="G677" s="60"/>
    </row>
    <row r="678" spans="1:7" ht="15.75" customHeight="1">
      <c r="A678" s="60"/>
      <c r="B678" s="60"/>
      <c r="C678" s="60"/>
      <c r="D678" s="60" t="e">
        <f>INDEX('Senators Details'!$A$2:$B$77,MATCH(C678,'Senators Details'!$A$2:$A$77,0),2)</f>
        <v>#N/A</v>
      </c>
      <c r="E678" s="60"/>
      <c r="F678" s="5" t="s">
        <v>684</v>
      </c>
      <c r="G678" s="60"/>
    </row>
    <row r="679" spans="1:7" ht="15.75">
      <c r="A679" s="60"/>
      <c r="B679" s="60"/>
      <c r="C679" s="60"/>
      <c r="D679" s="60" t="e">
        <f>INDEX('Senators Details'!$A$2:$B$77,MATCH(C679,'Senators Details'!$A$2:$A$77,0),2)</f>
        <v>#N/A</v>
      </c>
      <c r="E679" s="60"/>
      <c r="F679" s="5" t="s">
        <v>685</v>
      </c>
      <c r="G679" s="60"/>
    </row>
    <row r="680" spans="1:7" ht="15.75">
      <c r="A680" s="60"/>
      <c r="B680" s="60"/>
      <c r="C680" s="60"/>
      <c r="D680" s="60" t="e">
        <f>INDEX('Senators Details'!$A$2:$B$77,MATCH(C680,'Senators Details'!$A$2:$A$77,0),2)</f>
        <v>#N/A</v>
      </c>
      <c r="E680" s="60"/>
      <c r="F680" s="5" t="s">
        <v>686</v>
      </c>
      <c r="G680" s="60"/>
    </row>
    <row r="681" spans="1:7" ht="15.75">
      <c r="A681" s="60"/>
      <c r="B681" s="60"/>
      <c r="C681" s="60"/>
      <c r="D681" s="60" t="e">
        <f>INDEX('Senators Details'!$A$2:$B$77,MATCH(C681,'Senators Details'!$A$2:$A$77,0),2)</f>
        <v>#N/A</v>
      </c>
      <c r="E681" s="60"/>
      <c r="F681" s="5" t="s">
        <v>687</v>
      </c>
      <c r="G681" s="60"/>
    </row>
    <row r="682" spans="1:7" ht="31.5">
      <c r="A682" s="60"/>
      <c r="B682" s="60"/>
      <c r="C682" s="60"/>
      <c r="D682" s="60" t="e">
        <f>INDEX('Senators Details'!$A$2:$B$77,MATCH(C682,'Senators Details'!$A$2:$A$77,0),2)</f>
        <v>#N/A</v>
      </c>
      <c r="E682" s="60"/>
      <c r="F682" s="5" t="s">
        <v>688</v>
      </c>
      <c r="G682" s="60"/>
    </row>
    <row r="683" spans="1:7" ht="31.5">
      <c r="A683" s="60"/>
      <c r="B683" s="60"/>
      <c r="C683" s="60"/>
      <c r="D683" s="60" t="e">
        <f>INDEX('Senators Details'!$A$2:$B$77,MATCH(C683,'Senators Details'!$A$2:$A$77,0),2)</f>
        <v>#N/A</v>
      </c>
      <c r="E683" s="60"/>
      <c r="F683" s="5" t="s">
        <v>689</v>
      </c>
      <c r="G683" s="60"/>
    </row>
    <row r="684" spans="1:7" ht="15.75">
      <c r="A684" s="60"/>
      <c r="B684" s="60"/>
      <c r="C684" s="60"/>
      <c r="D684" s="60" t="e">
        <f>INDEX('Senators Details'!$A$2:$B$77,MATCH(C684,'Senators Details'!$A$2:$A$77,0),2)</f>
        <v>#N/A</v>
      </c>
      <c r="E684" s="60"/>
      <c r="F684" s="5" t="s">
        <v>690</v>
      </c>
      <c r="G684" s="60"/>
    </row>
    <row r="685" spans="1:7" ht="63">
      <c r="A685" s="60"/>
      <c r="B685" s="60"/>
      <c r="C685" s="60"/>
      <c r="D685" s="60" t="e">
        <f>INDEX('Senators Details'!$A$2:$B$77,MATCH(C685,'Senators Details'!$A$2:$A$77,0),2)</f>
        <v>#N/A</v>
      </c>
      <c r="E685" s="60"/>
      <c r="F685" s="5" t="s">
        <v>691</v>
      </c>
      <c r="G685" s="60"/>
    </row>
    <row r="686" spans="1:7" ht="16.5" thickBot="1">
      <c r="A686" s="58"/>
      <c r="B686" s="58"/>
      <c r="C686" s="58"/>
      <c r="D686" s="58" t="e">
        <f>INDEX('Senators Details'!$A$2:$B$77,MATCH(C686,'Senators Details'!$A$2:$A$77,0),2)</f>
        <v>#N/A</v>
      </c>
      <c r="E686" s="58"/>
      <c r="F686" s="6"/>
      <c r="G686" s="58"/>
    </row>
    <row r="687" spans="1:7" ht="63">
      <c r="A687" s="57">
        <v>135</v>
      </c>
      <c r="B687" s="57" t="s">
        <v>924</v>
      </c>
      <c r="C687" s="57" t="s">
        <v>537</v>
      </c>
      <c r="D687" s="57" t="str">
        <f>INDEX('Senators Details'!$A$2:$B$77,MATCH(C687,'Senators Details'!$A$2:$A$77,0),2)</f>
        <v>ALP</v>
      </c>
      <c r="E687" s="57" t="s">
        <v>692</v>
      </c>
      <c r="F687" s="5" t="s">
        <v>619</v>
      </c>
      <c r="G687" s="66">
        <v>39267</v>
      </c>
    </row>
    <row r="688" spans="1:7" ht="15.75">
      <c r="A688" s="60"/>
      <c r="B688" s="60"/>
      <c r="C688" s="60"/>
      <c r="D688" s="60" t="e">
        <f>INDEX('Senators Details'!$A$2:$B$77,MATCH(C688,'Senators Details'!$A$2:$A$77,0),2)</f>
        <v>#N/A</v>
      </c>
      <c r="E688" s="60"/>
      <c r="F688" s="5" t="s">
        <v>620</v>
      </c>
      <c r="G688" s="60"/>
    </row>
    <row r="689" spans="1:7" ht="16.5" thickBot="1">
      <c r="A689" s="58"/>
      <c r="B689" s="58"/>
      <c r="C689" s="58"/>
      <c r="D689" s="58" t="e">
        <f>INDEX('Senators Details'!$A$2:$B$77,MATCH(C689,'Senators Details'!$A$2:$A$77,0),2)</f>
        <v>#N/A</v>
      </c>
      <c r="E689" s="58"/>
      <c r="F689" s="6" t="s">
        <v>621</v>
      </c>
      <c r="G689" s="58"/>
    </row>
    <row r="690" spans="1:7" ht="47.25">
      <c r="A690" s="57">
        <v>136</v>
      </c>
      <c r="B690" s="57" t="s">
        <v>924</v>
      </c>
      <c r="C690" s="57" t="s">
        <v>537</v>
      </c>
      <c r="D690" s="57" t="str">
        <f>INDEX('Senators Details'!$A$2:$B$77,MATCH(C690,'Senators Details'!$A$2:$A$77,0),2)</f>
        <v>ALP</v>
      </c>
      <c r="E690" s="57" t="s">
        <v>692</v>
      </c>
      <c r="F690" s="5" t="s">
        <v>693</v>
      </c>
      <c r="G690" s="66">
        <v>39267</v>
      </c>
    </row>
    <row r="691" spans="1:7" ht="31.5">
      <c r="A691" s="60"/>
      <c r="B691" s="60"/>
      <c r="C691" s="60"/>
      <c r="D691" s="60" t="e">
        <f>INDEX('Senators Details'!$A$2:$B$77,MATCH(C691,'Senators Details'!$A$2:$A$77,0),2)</f>
        <v>#N/A</v>
      </c>
      <c r="E691" s="60"/>
      <c r="F691" s="5" t="s">
        <v>624</v>
      </c>
      <c r="G691" s="60"/>
    </row>
    <row r="692" spans="1:7" ht="47.25">
      <c r="A692" s="60"/>
      <c r="B692" s="60"/>
      <c r="C692" s="60"/>
      <c r="D692" s="60" t="e">
        <f>INDEX('Senators Details'!$A$2:$B$77,MATCH(C692,'Senators Details'!$A$2:$A$77,0),2)</f>
        <v>#N/A</v>
      </c>
      <c r="E692" s="60"/>
      <c r="F692" s="5" t="s">
        <v>625</v>
      </c>
      <c r="G692" s="60"/>
    </row>
    <row r="693" spans="1:7" ht="15.75">
      <c r="A693" s="60"/>
      <c r="B693" s="60"/>
      <c r="C693" s="60"/>
      <c r="D693" s="60" t="e">
        <f>INDEX('Senators Details'!$A$2:$B$77,MATCH(C693,'Senators Details'!$A$2:$A$77,0),2)</f>
        <v>#N/A</v>
      </c>
      <c r="E693" s="60"/>
      <c r="F693" s="5" t="s">
        <v>120</v>
      </c>
      <c r="G693" s="60"/>
    </row>
    <row r="694" spans="1:7" ht="15.75">
      <c r="A694" s="60"/>
      <c r="B694" s="60"/>
      <c r="C694" s="60"/>
      <c r="D694" s="60" t="e">
        <f>INDEX('Senators Details'!$A$2:$B$77,MATCH(C694,'Senators Details'!$A$2:$A$77,0),2)</f>
        <v>#N/A</v>
      </c>
      <c r="E694" s="60"/>
      <c r="F694" s="5" t="s">
        <v>627</v>
      </c>
      <c r="G694" s="60"/>
    </row>
    <row r="695" spans="1:7" ht="32.25" thickBot="1">
      <c r="A695" s="58"/>
      <c r="B695" s="58"/>
      <c r="C695" s="58"/>
      <c r="D695" s="58" t="e">
        <f>INDEX('Senators Details'!$A$2:$B$77,MATCH(C695,'Senators Details'!$A$2:$A$77,0),2)</f>
        <v>#N/A</v>
      </c>
      <c r="E695" s="58"/>
      <c r="F695" s="6" t="s">
        <v>628</v>
      </c>
      <c r="G695" s="58"/>
    </row>
    <row r="696" spans="1:7" ht="78.75">
      <c r="A696" s="57">
        <v>137</v>
      </c>
      <c r="B696" s="57" t="s">
        <v>924</v>
      </c>
      <c r="C696" s="57" t="s">
        <v>537</v>
      </c>
      <c r="D696" s="57" t="str">
        <f>INDEX('Senators Details'!$A$2:$B$77,MATCH(C696,'Senators Details'!$A$2:$A$77,0),2)</f>
        <v>ALP</v>
      </c>
      <c r="E696" s="57" t="s">
        <v>692</v>
      </c>
      <c r="F696" s="5" t="s">
        <v>629</v>
      </c>
      <c r="G696" s="66">
        <v>39267</v>
      </c>
    </row>
    <row r="697" spans="1:7" ht="15.75">
      <c r="A697" s="60"/>
      <c r="B697" s="60"/>
      <c r="C697" s="60"/>
      <c r="D697" s="60" t="e">
        <f>INDEX('Senators Details'!$A$2:$B$77,MATCH(C697,'Senators Details'!$A$2:$A$77,0),2)</f>
        <v>#N/A</v>
      </c>
      <c r="E697" s="60"/>
      <c r="F697" s="5" t="s">
        <v>630</v>
      </c>
      <c r="G697" s="60"/>
    </row>
    <row r="698" spans="1:7" ht="15.75">
      <c r="A698" s="60"/>
      <c r="B698" s="60"/>
      <c r="C698" s="60"/>
      <c r="D698" s="60" t="e">
        <f>INDEX('Senators Details'!$A$2:$B$77,MATCH(C698,'Senators Details'!$A$2:$A$77,0),2)</f>
        <v>#N/A</v>
      </c>
      <c r="E698" s="60"/>
      <c r="F698" s="5" t="s">
        <v>631</v>
      </c>
      <c r="G698" s="60"/>
    </row>
    <row r="699" spans="1:7" ht="31.5">
      <c r="A699" s="60"/>
      <c r="B699" s="60"/>
      <c r="C699" s="60"/>
      <c r="D699" s="60" t="e">
        <f>INDEX('Senators Details'!$A$2:$B$77,MATCH(C699,'Senators Details'!$A$2:$A$77,0),2)</f>
        <v>#N/A</v>
      </c>
      <c r="E699" s="60"/>
      <c r="F699" s="5" t="s">
        <v>632</v>
      </c>
      <c r="G699" s="60"/>
    </row>
    <row r="700" spans="1:7" ht="15.75">
      <c r="A700" s="60"/>
      <c r="B700" s="60"/>
      <c r="C700" s="60"/>
      <c r="D700" s="60" t="e">
        <f>INDEX('Senators Details'!$A$2:$B$77,MATCH(C700,'Senators Details'!$A$2:$A$77,0),2)</f>
        <v>#N/A</v>
      </c>
      <c r="E700" s="60"/>
      <c r="F700" s="5" t="s">
        <v>725</v>
      </c>
      <c r="G700" s="60"/>
    </row>
    <row r="701" spans="1:7" ht="48" thickBot="1">
      <c r="A701" s="58"/>
      <c r="B701" s="58"/>
      <c r="C701" s="58"/>
      <c r="D701" s="58" t="e">
        <f>INDEX('Senators Details'!$A$2:$B$77,MATCH(C701,'Senators Details'!$A$2:$A$77,0),2)</f>
        <v>#N/A</v>
      </c>
      <c r="E701" s="58"/>
      <c r="F701" s="6" t="s">
        <v>694</v>
      </c>
      <c r="G701" s="58"/>
    </row>
    <row r="702" spans="1:7" ht="15.75">
      <c r="A702" s="57">
        <v>138</v>
      </c>
      <c r="B702" s="57" t="s">
        <v>924</v>
      </c>
      <c r="C702" s="57" t="s">
        <v>537</v>
      </c>
      <c r="D702" s="57" t="str">
        <f>INDEX('Senators Details'!$A$2:$B$77,MATCH(C702,'Senators Details'!$A$2:$A$77,0),2)</f>
        <v>ALP</v>
      </c>
      <c r="E702" s="57" t="s">
        <v>618</v>
      </c>
      <c r="F702" s="9" t="s">
        <v>695</v>
      </c>
      <c r="G702" s="66">
        <v>39309</v>
      </c>
    </row>
    <row r="703" spans="1:7" ht="31.5">
      <c r="A703" s="60"/>
      <c r="B703" s="60"/>
      <c r="C703" s="60"/>
      <c r="D703" s="60" t="e">
        <f>INDEX('Senators Details'!$A$2:$B$77,MATCH(C703,'Senators Details'!$A$2:$A$77,0),2)</f>
        <v>#N/A</v>
      </c>
      <c r="E703" s="60"/>
      <c r="F703" s="9" t="s">
        <v>696</v>
      </c>
      <c r="G703" s="60"/>
    </row>
    <row r="704" spans="1:7" ht="32.25" thickBot="1">
      <c r="A704" s="58"/>
      <c r="B704" s="58"/>
      <c r="C704" s="58"/>
      <c r="D704" s="58" t="e">
        <f>INDEX('Senators Details'!$A$2:$B$77,MATCH(C704,'Senators Details'!$A$2:$A$77,0),2)</f>
        <v>#N/A</v>
      </c>
      <c r="E704" s="58"/>
      <c r="F704" s="15" t="s">
        <v>697</v>
      </c>
      <c r="G704" s="58"/>
    </row>
    <row r="705" spans="1:7" ht="31.5">
      <c r="A705" s="57">
        <v>139</v>
      </c>
      <c r="B705" s="57" t="s">
        <v>924</v>
      </c>
      <c r="C705" s="57" t="s">
        <v>537</v>
      </c>
      <c r="D705" s="57" t="str">
        <f>INDEX('Senators Details'!$A$2:$B$77,MATCH(C705,'Senators Details'!$A$2:$A$77,0),2)</f>
        <v>ALP</v>
      </c>
      <c r="E705" s="57" t="s">
        <v>692</v>
      </c>
      <c r="F705" s="5" t="s">
        <v>698</v>
      </c>
      <c r="G705" s="66">
        <v>39267</v>
      </c>
    </row>
    <row r="706" spans="1:7" ht="78.75">
      <c r="A706" s="60"/>
      <c r="B706" s="60"/>
      <c r="C706" s="60"/>
      <c r="D706" s="60" t="e">
        <f>INDEX('Senators Details'!$A$2:$B$77,MATCH(C706,'Senators Details'!$A$2:$A$77,0),2)</f>
        <v>#N/A</v>
      </c>
      <c r="E706" s="60"/>
      <c r="F706" s="16" t="s">
        <v>699</v>
      </c>
      <c r="G706" s="60"/>
    </row>
    <row r="707" spans="1:7" ht="47.25">
      <c r="A707" s="60"/>
      <c r="B707" s="60"/>
      <c r="C707" s="60"/>
      <c r="D707" s="60" t="e">
        <f>INDEX('Senators Details'!$A$2:$B$77,MATCH(C707,'Senators Details'!$A$2:$A$77,0),2)</f>
        <v>#N/A</v>
      </c>
      <c r="E707" s="60"/>
      <c r="F707" s="16" t="s">
        <v>700</v>
      </c>
      <c r="G707" s="60"/>
    </row>
    <row r="708" spans="1:7" ht="63">
      <c r="A708" s="60"/>
      <c r="B708" s="60"/>
      <c r="C708" s="60"/>
      <c r="D708" s="60" t="e">
        <f>INDEX('Senators Details'!$A$2:$B$77,MATCH(C708,'Senators Details'!$A$2:$A$77,0),2)</f>
        <v>#N/A</v>
      </c>
      <c r="E708" s="60"/>
      <c r="F708" s="17" t="s">
        <v>701</v>
      </c>
      <c r="G708" s="60"/>
    </row>
    <row r="709" spans="1:7" ht="15.75">
      <c r="A709" s="60"/>
      <c r="B709" s="60"/>
      <c r="C709" s="60"/>
      <c r="D709" s="60" t="e">
        <f>INDEX('Senators Details'!$A$2:$B$77,MATCH(C709,'Senators Details'!$A$2:$A$77,0),2)</f>
        <v>#N/A</v>
      </c>
      <c r="E709" s="60"/>
      <c r="F709" s="5"/>
      <c r="G709" s="60"/>
    </row>
    <row r="710" spans="1:7" ht="16.5" thickBot="1">
      <c r="A710" s="58"/>
      <c r="B710" s="58"/>
      <c r="C710" s="58"/>
      <c r="D710" s="58" t="e">
        <f>INDEX('Senators Details'!$A$2:$B$77,MATCH(C710,'Senators Details'!$A$2:$A$77,0),2)</f>
        <v>#N/A</v>
      </c>
      <c r="E710" s="58"/>
      <c r="F710" s="18"/>
      <c r="G710" s="58"/>
    </row>
    <row r="711" spans="1:7" ht="15.75">
      <c r="A711" s="57">
        <v>140</v>
      </c>
      <c r="B711" s="57" t="s">
        <v>924</v>
      </c>
      <c r="C711" s="57" t="s">
        <v>537</v>
      </c>
      <c r="D711" s="57" t="str">
        <f>INDEX('Senators Details'!$A$2:$B$77,MATCH(C711,'Senators Details'!$A$2:$A$77,0),2)</f>
        <v>ALP</v>
      </c>
      <c r="E711" s="57" t="s">
        <v>692</v>
      </c>
      <c r="F711" s="12" t="s">
        <v>645</v>
      </c>
      <c r="G711" s="70">
        <v>39493</v>
      </c>
    </row>
    <row r="712" spans="1:7" ht="31.5">
      <c r="A712" s="60"/>
      <c r="B712" s="60"/>
      <c r="C712" s="60"/>
      <c r="D712" s="60" t="e">
        <f>INDEX('Senators Details'!$A$2:$B$77,MATCH(C712,'Senators Details'!$A$2:$A$77,0),2)</f>
        <v>#N/A</v>
      </c>
      <c r="E712" s="60"/>
      <c r="F712" s="5" t="s">
        <v>702</v>
      </c>
      <c r="G712" s="60"/>
    </row>
    <row r="713" spans="1:7" ht="204.75" customHeight="1">
      <c r="A713" s="60"/>
      <c r="B713" s="60"/>
      <c r="C713" s="60"/>
      <c r="D713" s="60" t="e">
        <f>INDEX('Senators Details'!$A$2:$B$77,MATCH(C713,'Senators Details'!$A$2:$A$77,0),2)</f>
        <v>#N/A</v>
      </c>
      <c r="E713" s="60"/>
      <c r="F713" s="5" t="s">
        <v>703</v>
      </c>
      <c r="G713" s="60"/>
    </row>
    <row r="714" spans="1:7" ht="63">
      <c r="A714" s="60"/>
      <c r="B714" s="60"/>
      <c r="C714" s="60"/>
      <c r="D714" s="60" t="e">
        <f>INDEX('Senators Details'!$A$2:$B$77,MATCH(C714,'Senators Details'!$A$2:$A$77,0),2)</f>
        <v>#N/A</v>
      </c>
      <c r="E714" s="60"/>
      <c r="F714" s="5" t="s">
        <v>704</v>
      </c>
      <c r="G714" s="60"/>
    </row>
    <row r="715" spans="1:7" ht="15.75">
      <c r="A715" s="60"/>
      <c r="B715" s="60"/>
      <c r="C715" s="60"/>
      <c r="D715" s="60" t="e">
        <f>INDEX('Senators Details'!$A$2:$B$77,MATCH(C715,'Senators Details'!$A$2:$A$77,0),2)</f>
        <v>#N/A</v>
      </c>
      <c r="E715" s="60"/>
      <c r="F715" s="5" t="s">
        <v>103</v>
      </c>
      <c r="G715" s="60"/>
    </row>
    <row r="716" spans="1:7" ht="31.5">
      <c r="A716" s="60"/>
      <c r="B716" s="60"/>
      <c r="C716" s="60"/>
      <c r="D716" s="60" t="e">
        <f>INDEX('Senators Details'!$A$2:$B$77,MATCH(C716,'Senators Details'!$A$2:$A$77,0),2)</f>
        <v>#N/A</v>
      </c>
      <c r="E716" s="60"/>
      <c r="F716" s="5" t="s">
        <v>705</v>
      </c>
      <c r="G716" s="60"/>
    </row>
    <row r="717" spans="1:7" ht="63">
      <c r="A717" s="60"/>
      <c r="B717" s="60"/>
      <c r="C717" s="60"/>
      <c r="D717" s="60" t="e">
        <f>INDEX('Senators Details'!$A$2:$B$77,MATCH(C717,'Senators Details'!$A$2:$A$77,0),2)</f>
        <v>#N/A</v>
      </c>
      <c r="E717" s="60"/>
      <c r="F717" s="5" t="s">
        <v>706</v>
      </c>
      <c r="G717" s="60"/>
    </row>
    <row r="718" spans="1:7" ht="15.75">
      <c r="A718" s="60"/>
      <c r="B718" s="60"/>
      <c r="C718" s="60"/>
      <c r="D718" s="60" t="e">
        <f>INDEX('Senators Details'!$A$2:$B$77,MATCH(C718,'Senators Details'!$A$2:$A$77,0),2)</f>
        <v>#N/A</v>
      </c>
      <c r="E718" s="60"/>
      <c r="F718" s="5" t="s">
        <v>103</v>
      </c>
      <c r="G718" s="60"/>
    </row>
    <row r="719" spans="1:7" ht="32.25" thickBot="1">
      <c r="A719" s="58"/>
      <c r="B719" s="58"/>
      <c r="C719" s="58"/>
      <c r="D719" s="58" t="e">
        <f>INDEX('Senators Details'!$A$2:$B$77,MATCH(C719,'Senators Details'!$A$2:$A$77,0),2)</f>
        <v>#N/A</v>
      </c>
      <c r="E719" s="58"/>
      <c r="F719" s="6" t="s">
        <v>705</v>
      </c>
      <c r="G719" s="58"/>
    </row>
    <row r="720" spans="1:7" ht="63.75" thickBot="1">
      <c r="A720" s="7">
        <v>141</v>
      </c>
      <c r="B720" s="1" t="s">
        <v>924</v>
      </c>
      <c r="C720" s="1" t="s">
        <v>537</v>
      </c>
      <c r="D720" s="1" t="str">
        <f>INDEX('Senators Details'!$A$2:$B$77,MATCH(C720,'Senators Details'!$A$2:$A$77,0),2)</f>
        <v>ALP</v>
      </c>
      <c r="E720" s="1" t="s">
        <v>692</v>
      </c>
      <c r="F720" s="6" t="s">
        <v>452</v>
      </c>
      <c r="G720" s="44">
        <v>39311</v>
      </c>
    </row>
    <row r="721" spans="1:7" ht="47.25">
      <c r="A721" s="57">
        <v>142</v>
      </c>
      <c r="B721" s="57" t="s">
        <v>924</v>
      </c>
      <c r="C721" s="57" t="s">
        <v>537</v>
      </c>
      <c r="D721" s="57" t="str">
        <f>INDEX('Senators Details'!$A$2:$B$77,MATCH(C721,'Senators Details'!$A$2:$A$77,0),2)</f>
        <v>ALP</v>
      </c>
      <c r="E721" s="57" t="s">
        <v>692</v>
      </c>
      <c r="F721" s="16" t="s">
        <v>394</v>
      </c>
      <c r="G721" s="66">
        <v>39267</v>
      </c>
    </row>
    <row r="722" spans="1:7" ht="31.5">
      <c r="A722" s="60"/>
      <c r="B722" s="60"/>
      <c r="C722" s="60"/>
      <c r="D722" s="60" t="e">
        <f>INDEX('Senators Details'!$A$2:$B$77,MATCH(C722,'Senators Details'!$A$2:$A$77,0),2)</f>
        <v>#N/A</v>
      </c>
      <c r="E722" s="60"/>
      <c r="F722" s="17" t="s">
        <v>395</v>
      </c>
      <c r="G722" s="60"/>
    </row>
    <row r="723" spans="1:7" ht="15.75">
      <c r="A723" s="60"/>
      <c r="B723" s="60"/>
      <c r="C723" s="60"/>
      <c r="D723" s="60" t="e">
        <f>INDEX('Senators Details'!$A$2:$B$77,MATCH(C723,'Senators Details'!$A$2:$A$77,0),2)</f>
        <v>#N/A</v>
      </c>
      <c r="E723" s="60"/>
      <c r="F723" s="19" t="s">
        <v>396</v>
      </c>
      <c r="G723" s="60"/>
    </row>
    <row r="724" spans="1:7" ht="15.75">
      <c r="A724" s="60"/>
      <c r="B724" s="60"/>
      <c r="C724" s="60"/>
      <c r="D724" s="60" t="e">
        <f>INDEX('Senators Details'!$A$2:$B$77,MATCH(C724,'Senators Details'!$A$2:$A$77,0),2)</f>
        <v>#N/A</v>
      </c>
      <c r="E724" s="60"/>
      <c r="F724" s="19" t="s">
        <v>397</v>
      </c>
      <c r="G724" s="60"/>
    </row>
    <row r="725" spans="1:7" ht="15.75">
      <c r="A725" s="60"/>
      <c r="B725" s="60"/>
      <c r="C725" s="60"/>
      <c r="D725" s="60" t="e">
        <f>INDEX('Senators Details'!$A$2:$B$77,MATCH(C725,'Senators Details'!$A$2:$A$77,0),2)</f>
        <v>#N/A</v>
      </c>
      <c r="E725" s="60"/>
      <c r="F725" s="19" t="s">
        <v>655</v>
      </c>
      <c r="G725" s="60"/>
    </row>
    <row r="726" spans="1:7" ht="15.75">
      <c r="A726" s="60"/>
      <c r="B726" s="60"/>
      <c r="C726" s="60"/>
      <c r="D726" s="60" t="e">
        <f>INDEX('Senators Details'!$A$2:$B$77,MATCH(C726,'Senators Details'!$A$2:$A$77,0),2)</f>
        <v>#N/A</v>
      </c>
      <c r="E726" s="60"/>
      <c r="F726" s="19" t="s">
        <v>656</v>
      </c>
      <c r="G726" s="60"/>
    </row>
    <row r="727" spans="1:7" ht="47.25">
      <c r="A727" s="60"/>
      <c r="B727" s="60"/>
      <c r="C727" s="60"/>
      <c r="D727" s="60" t="e">
        <f>INDEX('Senators Details'!$A$2:$B$77,MATCH(C727,'Senators Details'!$A$2:$A$77,0),2)</f>
        <v>#N/A</v>
      </c>
      <c r="E727" s="60"/>
      <c r="F727" s="19" t="s">
        <v>657</v>
      </c>
      <c r="G727" s="60"/>
    </row>
    <row r="728" spans="1:7" ht="31.5">
      <c r="A728" s="60"/>
      <c r="B728" s="60"/>
      <c r="C728" s="60"/>
      <c r="D728" s="60" t="e">
        <f>INDEX('Senators Details'!$A$2:$B$77,MATCH(C728,'Senators Details'!$A$2:$A$77,0),2)</f>
        <v>#N/A</v>
      </c>
      <c r="E728" s="60"/>
      <c r="F728" s="17" t="s">
        <v>658</v>
      </c>
      <c r="G728" s="60"/>
    </row>
    <row r="729" spans="1:7" ht="63">
      <c r="A729" s="60"/>
      <c r="B729" s="60"/>
      <c r="C729" s="60"/>
      <c r="D729" s="60" t="e">
        <f>INDEX('Senators Details'!$A$2:$B$77,MATCH(C729,'Senators Details'!$A$2:$A$77,0),2)</f>
        <v>#N/A</v>
      </c>
      <c r="E729" s="60"/>
      <c r="F729" s="16" t="s">
        <v>453</v>
      </c>
      <c r="G729" s="60"/>
    </row>
    <row r="730" spans="1:7" ht="15.75">
      <c r="A730" s="60"/>
      <c r="B730" s="60"/>
      <c r="C730" s="60"/>
      <c r="D730" s="60" t="e">
        <f>INDEX('Senators Details'!$A$2:$B$77,MATCH(C730,'Senators Details'!$A$2:$A$77,0),2)</f>
        <v>#N/A</v>
      </c>
      <c r="E730" s="60"/>
      <c r="F730" s="17" t="s">
        <v>660</v>
      </c>
      <c r="G730" s="60"/>
    </row>
    <row r="731" spans="1:7" ht="47.25">
      <c r="A731" s="60"/>
      <c r="B731" s="60"/>
      <c r="C731" s="60"/>
      <c r="D731" s="60" t="e">
        <f>INDEX('Senators Details'!$A$2:$B$77,MATCH(C731,'Senators Details'!$A$2:$A$77,0),2)</f>
        <v>#N/A</v>
      </c>
      <c r="E731" s="60"/>
      <c r="F731" s="20" t="s">
        <v>661</v>
      </c>
      <c r="G731" s="60"/>
    </row>
    <row r="732" spans="1:7" ht="47.25">
      <c r="A732" s="60"/>
      <c r="B732" s="60"/>
      <c r="C732" s="60"/>
      <c r="D732" s="60" t="e">
        <f>INDEX('Senators Details'!$A$2:$B$77,MATCH(C732,'Senators Details'!$A$2:$A$77,0),2)</f>
        <v>#N/A</v>
      </c>
      <c r="E732" s="60"/>
      <c r="F732" s="20" t="s">
        <v>662</v>
      </c>
      <c r="G732" s="60"/>
    </row>
    <row r="733" spans="1:7" ht="31.5">
      <c r="A733" s="60"/>
      <c r="B733" s="60"/>
      <c r="C733" s="60"/>
      <c r="D733" s="60" t="e">
        <f>INDEX('Senators Details'!$A$2:$B$77,MATCH(C733,'Senators Details'!$A$2:$A$77,0),2)</f>
        <v>#N/A</v>
      </c>
      <c r="E733" s="60"/>
      <c r="F733" s="16" t="s">
        <v>663</v>
      </c>
      <c r="G733" s="60"/>
    </row>
    <row r="734" spans="1:7" ht="32.25" thickBot="1">
      <c r="A734" s="58"/>
      <c r="B734" s="58"/>
      <c r="C734" s="58"/>
      <c r="D734" s="58" t="e">
        <f>INDEX('Senators Details'!$A$2:$B$77,MATCH(C734,'Senators Details'!$A$2:$A$77,0),2)</f>
        <v>#N/A</v>
      </c>
      <c r="E734" s="58"/>
      <c r="F734" s="6" t="s">
        <v>454</v>
      </c>
      <c r="G734" s="58"/>
    </row>
    <row r="735" spans="1:7" ht="15.75">
      <c r="A735" s="57">
        <v>143</v>
      </c>
      <c r="B735" s="57" t="s">
        <v>924</v>
      </c>
      <c r="C735" s="57" t="s">
        <v>537</v>
      </c>
      <c r="D735" s="57" t="str">
        <f>INDEX('Senators Details'!$A$2:$B$77,MATCH(C735,'Senators Details'!$A$2:$A$77,0),2)</f>
        <v>ALP</v>
      </c>
      <c r="E735" s="57" t="s">
        <v>692</v>
      </c>
      <c r="F735" s="5" t="s">
        <v>455</v>
      </c>
      <c r="G735" s="66">
        <v>39493</v>
      </c>
    </row>
    <row r="736" spans="1:7" ht="15.75">
      <c r="A736" s="60"/>
      <c r="B736" s="60"/>
      <c r="C736" s="60"/>
      <c r="D736" s="60" t="e">
        <f>INDEX('Senators Details'!$A$2:$B$77,MATCH(C736,'Senators Details'!$A$2:$A$77,0),2)</f>
        <v>#N/A</v>
      </c>
      <c r="E736" s="60"/>
      <c r="F736" s="5" t="s">
        <v>456</v>
      </c>
      <c r="G736" s="60"/>
    </row>
    <row r="737" spans="1:7" ht="15.75">
      <c r="A737" s="60"/>
      <c r="B737" s="60"/>
      <c r="C737" s="60"/>
      <c r="D737" s="60" t="e">
        <f>INDEX('Senators Details'!$A$2:$B$77,MATCH(C737,'Senators Details'!$A$2:$A$77,0),2)</f>
        <v>#N/A</v>
      </c>
      <c r="E737" s="60"/>
      <c r="F737" s="5" t="s">
        <v>673</v>
      </c>
      <c r="G737" s="60"/>
    </row>
    <row r="738" spans="1:7" ht="31.5">
      <c r="A738" s="60"/>
      <c r="B738" s="60"/>
      <c r="C738" s="60"/>
      <c r="D738" s="60" t="e">
        <f>INDEX('Senators Details'!$A$2:$B$77,MATCH(C738,'Senators Details'!$A$2:$A$77,0),2)</f>
        <v>#N/A</v>
      </c>
      <c r="E738" s="60"/>
      <c r="F738" s="5" t="s">
        <v>674</v>
      </c>
      <c r="G738" s="60"/>
    </row>
    <row r="739" spans="1:7" ht="15.75">
      <c r="A739" s="60"/>
      <c r="B739" s="60"/>
      <c r="C739" s="60"/>
      <c r="D739" s="60" t="e">
        <f>INDEX('Senators Details'!$A$2:$B$77,MATCH(C739,'Senators Details'!$A$2:$A$77,0),2)</f>
        <v>#N/A</v>
      </c>
      <c r="E739" s="60"/>
      <c r="F739" s="5" t="s">
        <v>675</v>
      </c>
      <c r="G739" s="60"/>
    </row>
    <row r="740" spans="1:7" ht="15.75">
      <c r="A740" s="60"/>
      <c r="B740" s="60"/>
      <c r="C740" s="60"/>
      <c r="D740" s="60" t="e">
        <f>INDEX('Senators Details'!$A$2:$B$77,MATCH(C740,'Senators Details'!$A$2:$A$77,0),2)</f>
        <v>#N/A</v>
      </c>
      <c r="E740" s="60"/>
      <c r="F740" s="5" t="s">
        <v>676</v>
      </c>
      <c r="G740" s="60"/>
    </row>
    <row r="741" spans="1:7" ht="31.5">
      <c r="A741" s="60"/>
      <c r="B741" s="60"/>
      <c r="C741" s="60"/>
      <c r="D741" s="60" t="e">
        <f>INDEX('Senators Details'!$A$2:$B$77,MATCH(C741,'Senators Details'!$A$2:$A$77,0),2)</f>
        <v>#N/A</v>
      </c>
      <c r="E741" s="60"/>
      <c r="F741" s="5" t="s">
        <v>677</v>
      </c>
      <c r="G741" s="60"/>
    </row>
    <row r="742" spans="1:7" ht="15.75">
      <c r="A742" s="60"/>
      <c r="B742" s="60"/>
      <c r="C742" s="60"/>
      <c r="D742" s="60" t="e">
        <f>INDEX('Senators Details'!$A$2:$B$77,MATCH(C742,'Senators Details'!$A$2:$A$77,0),2)</f>
        <v>#N/A</v>
      </c>
      <c r="E742" s="60"/>
      <c r="F742" s="5" t="s">
        <v>678</v>
      </c>
      <c r="G742" s="60"/>
    </row>
    <row r="743" spans="1:7" ht="15.75">
      <c r="A743" s="60"/>
      <c r="B743" s="60"/>
      <c r="C743" s="60"/>
      <c r="D743" s="60" t="e">
        <f>INDEX('Senators Details'!$A$2:$B$77,MATCH(C743,'Senators Details'!$A$2:$A$77,0),2)</f>
        <v>#N/A</v>
      </c>
      <c r="E743" s="60"/>
      <c r="F743" s="5" t="s">
        <v>679</v>
      </c>
      <c r="G743" s="60"/>
    </row>
    <row r="744" spans="1:7" ht="15.75">
      <c r="A744" s="60"/>
      <c r="B744" s="60"/>
      <c r="C744" s="60"/>
      <c r="D744" s="60" t="e">
        <f>INDEX('Senators Details'!$A$2:$B$77,MATCH(C744,'Senators Details'!$A$2:$A$77,0),2)</f>
        <v>#N/A</v>
      </c>
      <c r="E744" s="60"/>
      <c r="F744" s="5" t="s">
        <v>680</v>
      </c>
      <c r="G744" s="60"/>
    </row>
    <row r="745" spans="1:7" ht="15.75">
      <c r="A745" s="60"/>
      <c r="B745" s="60"/>
      <c r="C745" s="60"/>
      <c r="D745" s="60" t="e">
        <f>INDEX('Senators Details'!$A$2:$B$77,MATCH(C745,'Senators Details'!$A$2:$A$77,0),2)</f>
        <v>#N/A</v>
      </c>
      <c r="E745" s="60"/>
      <c r="F745" s="5" t="s">
        <v>681</v>
      </c>
      <c r="G745" s="60"/>
    </row>
    <row r="746" spans="1:7" ht="16.5" thickBot="1">
      <c r="A746" s="58"/>
      <c r="B746" s="58"/>
      <c r="C746" s="58"/>
      <c r="D746" s="58" t="e">
        <f>INDEX('Senators Details'!$A$2:$B$77,MATCH(C746,'Senators Details'!$A$2:$A$77,0),2)</f>
        <v>#N/A</v>
      </c>
      <c r="E746" s="58"/>
      <c r="F746" s="6" t="s">
        <v>682</v>
      </c>
      <c r="G746" s="58"/>
    </row>
    <row r="747" spans="1:7" ht="31.5">
      <c r="A747" s="57">
        <v>144</v>
      </c>
      <c r="B747" s="57" t="s">
        <v>924</v>
      </c>
      <c r="C747" s="57" t="s">
        <v>537</v>
      </c>
      <c r="D747" s="57" t="str">
        <f>INDEX('Senators Details'!$A$2:$B$77,MATCH(C747,'Senators Details'!$A$2:$A$77,0),2)</f>
        <v>ALP</v>
      </c>
      <c r="E747" s="57" t="s">
        <v>692</v>
      </c>
      <c r="F747" s="5" t="s">
        <v>457</v>
      </c>
      <c r="G747" s="66">
        <v>39282</v>
      </c>
    </row>
    <row r="748" spans="1:7" ht="31.5">
      <c r="A748" s="60"/>
      <c r="B748" s="60"/>
      <c r="C748" s="60"/>
      <c r="D748" s="60" t="e">
        <f>INDEX('Senators Details'!$A$2:$B$77,MATCH(C748,'Senators Details'!$A$2:$A$77,0),2)</f>
        <v>#N/A</v>
      </c>
      <c r="E748" s="60"/>
      <c r="F748" s="5" t="s">
        <v>458</v>
      </c>
      <c r="G748" s="60"/>
    </row>
    <row r="749" spans="1:7" ht="31.5">
      <c r="A749" s="60"/>
      <c r="B749" s="60"/>
      <c r="C749" s="60"/>
      <c r="D749" s="60" t="e">
        <f>INDEX('Senators Details'!$A$2:$B$77,MATCH(C749,'Senators Details'!$A$2:$A$77,0),2)</f>
        <v>#N/A</v>
      </c>
      <c r="E749" s="60"/>
      <c r="F749" s="5" t="s">
        <v>459</v>
      </c>
      <c r="G749" s="60"/>
    </row>
    <row r="750" spans="1:7" ht="47.25">
      <c r="A750" s="60"/>
      <c r="B750" s="60"/>
      <c r="C750" s="60"/>
      <c r="D750" s="60" t="e">
        <f>INDEX('Senators Details'!$A$2:$B$77,MATCH(C750,'Senators Details'!$A$2:$A$77,0),2)</f>
        <v>#N/A</v>
      </c>
      <c r="E750" s="60"/>
      <c r="F750" s="5" t="s">
        <v>460</v>
      </c>
      <c r="G750" s="60"/>
    </row>
    <row r="751" spans="1:7" ht="32.25" thickBot="1">
      <c r="A751" s="58"/>
      <c r="B751" s="58"/>
      <c r="C751" s="58"/>
      <c r="D751" s="58" t="e">
        <f>INDEX('Senators Details'!$A$2:$B$77,MATCH(C751,'Senators Details'!$A$2:$A$77,0),2)</f>
        <v>#N/A</v>
      </c>
      <c r="E751" s="58"/>
      <c r="F751" s="6" t="s">
        <v>461</v>
      </c>
      <c r="G751" s="58"/>
    </row>
    <row r="752" spans="1:7" ht="31.5">
      <c r="A752" s="57">
        <v>145</v>
      </c>
      <c r="B752" s="57" t="s">
        <v>924</v>
      </c>
      <c r="C752" s="57" t="s">
        <v>537</v>
      </c>
      <c r="D752" s="57" t="str">
        <f>INDEX('Senators Details'!$A$2:$B$77,MATCH(C752,'Senators Details'!$A$2:$A$77,0),2)</f>
        <v>ALP</v>
      </c>
      <c r="E752" s="57" t="s">
        <v>692</v>
      </c>
      <c r="F752" s="5" t="s">
        <v>462</v>
      </c>
      <c r="G752" s="66">
        <v>39311</v>
      </c>
    </row>
    <row r="753" spans="1:7" ht="15.75">
      <c r="A753" s="60"/>
      <c r="B753" s="60"/>
      <c r="C753" s="60"/>
      <c r="D753" s="60" t="e">
        <f>INDEX('Senators Details'!$A$2:$B$77,MATCH(C753,'Senators Details'!$A$2:$A$77,0),2)</f>
        <v>#N/A</v>
      </c>
      <c r="E753" s="60"/>
      <c r="F753" s="5" t="s">
        <v>463</v>
      </c>
      <c r="G753" s="60"/>
    </row>
    <row r="754" spans="1:7" ht="15.75">
      <c r="A754" s="60"/>
      <c r="B754" s="60"/>
      <c r="C754" s="60"/>
      <c r="D754" s="60" t="e">
        <f>INDEX('Senators Details'!$A$2:$B$77,MATCH(C754,'Senators Details'!$A$2:$A$77,0),2)</f>
        <v>#N/A</v>
      </c>
      <c r="E754" s="60"/>
      <c r="F754" s="5" t="s">
        <v>464</v>
      </c>
      <c r="G754" s="60"/>
    </row>
    <row r="755" spans="1:7" ht="16.5" thickBot="1">
      <c r="A755" s="58"/>
      <c r="B755" s="58"/>
      <c r="C755" s="58"/>
      <c r="D755" s="58" t="e">
        <f>INDEX('Senators Details'!$A$2:$B$77,MATCH(C755,'Senators Details'!$A$2:$A$77,0),2)</f>
        <v>#N/A</v>
      </c>
      <c r="E755" s="58"/>
      <c r="F755" s="6" t="s">
        <v>465</v>
      </c>
      <c r="G755" s="58"/>
    </row>
    <row r="756" spans="1:7" ht="15.75">
      <c r="A756" s="57">
        <v>146</v>
      </c>
      <c r="B756" s="57" t="s">
        <v>924</v>
      </c>
      <c r="C756" s="57" t="s">
        <v>537</v>
      </c>
      <c r="D756" s="57" t="str">
        <f>INDEX('Senators Details'!$A$2:$B$77,MATCH(C756,'Senators Details'!$A$2:$A$77,0),2)</f>
        <v>ALP</v>
      </c>
      <c r="E756" s="57" t="s">
        <v>692</v>
      </c>
      <c r="F756" s="5" t="s">
        <v>466</v>
      </c>
      <c r="G756" s="66">
        <v>39267</v>
      </c>
    </row>
    <row r="757" spans="1:7" ht="63" customHeight="1">
      <c r="A757" s="60"/>
      <c r="B757" s="60"/>
      <c r="C757" s="60"/>
      <c r="D757" s="60" t="e">
        <f>INDEX('Senators Details'!$A$2:$B$77,MATCH(C757,'Senators Details'!$A$2:$A$77,0),2)</f>
        <v>#N/A</v>
      </c>
      <c r="E757" s="60"/>
      <c r="F757" s="5" t="s">
        <v>467</v>
      </c>
      <c r="G757" s="60"/>
    </row>
    <row r="758" spans="1:7" ht="31.5">
      <c r="A758" s="60"/>
      <c r="B758" s="60"/>
      <c r="C758" s="60"/>
      <c r="D758" s="60" t="e">
        <f>INDEX('Senators Details'!$A$2:$B$77,MATCH(C758,'Senators Details'!$A$2:$A$77,0),2)</f>
        <v>#N/A</v>
      </c>
      <c r="E758" s="60"/>
      <c r="F758" s="5" t="s">
        <v>468</v>
      </c>
      <c r="G758" s="60"/>
    </row>
    <row r="759" spans="1:7" ht="15.75">
      <c r="A759" s="60"/>
      <c r="B759" s="60"/>
      <c r="C759" s="60"/>
      <c r="D759" s="60" t="e">
        <f>INDEX('Senators Details'!$A$2:$B$77,MATCH(C759,'Senators Details'!$A$2:$A$77,0),2)</f>
        <v>#N/A</v>
      </c>
      <c r="E759" s="60"/>
      <c r="F759" s="5" t="s">
        <v>469</v>
      </c>
      <c r="G759" s="60"/>
    </row>
    <row r="760" spans="1:7" ht="63.75" thickBot="1">
      <c r="A760" s="58"/>
      <c r="B760" s="58"/>
      <c r="C760" s="58"/>
      <c r="D760" s="58" t="e">
        <f>INDEX('Senators Details'!$A$2:$B$77,MATCH(C760,'Senators Details'!$A$2:$A$77,0),2)</f>
        <v>#N/A</v>
      </c>
      <c r="E760" s="58"/>
      <c r="F760" s="6" t="s">
        <v>470</v>
      </c>
      <c r="G760" s="58"/>
    </row>
    <row r="761" spans="1:7" ht="32.25" thickBot="1">
      <c r="A761" s="7">
        <v>147</v>
      </c>
      <c r="B761" s="1" t="s">
        <v>472</v>
      </c>
      <c r="C761" s="1" t="s">
        <v>537</v>
      </c>
      <c r="D761" s="1" t="str">
        <f>INDEX('Senators Details'!$A$2:$B$77,MATCH(C761,'Senators Details'!$A$2:$A$77,0),2)</f>
        <v>ALP</v>
      </c>
      <c r="E761" s="1" t="s">
        <v>692</v>
      </c>
      <c r="F761" s="6" t="s">
        <v>471</v>
      </c>
      <c r="G761" s="44">
        <v>39276</v>
      </c>
    </row>
    <row r="762" spans="1:7" ht="15.75">
      <c r="A762" s="57">
        <v>148</v>
      </c>
      <c r="B762" s="57" t="s">
        <v>730</v>
      </c>
      <c r="C762" s="57" t="s">
        <v>537</v>
      </c>
      <c r="D762" s="57" t="str">
        <f>INDEX('Senators Details'!$A$2:$B$77,MATCH(C762,'Senators Details'!$A$2:$A$77,0),2)</f>
        <v>ALP</v>
      </c>
      <c r="E762" s="57" t="s">
        <v>692</v>
      </c>
      <c r="F762" s="5" t="s">
        <v>473</v>
      </c>
      <c r="G762" s="66">
        <v>39276</v>
      </c>
    </row>
    <row r="763" spans="1:7" ht="111" customHeight="1" thickBot="1">
      <c r="A763" s="58"/>
      <c r="B763" s="58"/>
      <c r="C763" s="58"/>
      <c r="D763" s="58" t="e">
        <f>INDEX('Senators Details'!$A$2:$B$77,MATCH(C763,'Senators Details'!$A$2:$A$77,0),2)</f>
        <v>#N/A</v>
      </c>
      <c r="E763" s="58"/>
      <c r="F763" s="6" t="s">
        <v>729</v>
      </c>
      <c r="G763" s="58"/>
    </row>
    <row r="764" spans="1:7" ht="48" thickBot="1">
      <c r="A764" s="7">
        <v>149</v>
      </c>
      <c r="B764" s="1" t="s">
        <v>732</v>
      </c>
      <c r="C764" s="1" t="s">
        <v>588</v>
      </c>
      <c r="D764" s="1" t="str">
        <f>INDEX('Senators Details'!$A$2:$B$77,MATCH(C764,'Senators Details'!$A$2:$A$77,0),2)</f>
        <v>ALP</v>
      </c>
      <c r="E764" s="1" t="s">
        <v>692</v>
      </c>
      <c r="F764" s="6" t="s">
        <v>731</v>
      </c>
      <c r="G764" s="44">
        <v>39267</v>
      </c>
    </row>
    <row r="765" spans="1:7" ht="79.5" thickBot="1">
      <c r="A765" s="7">
        <v>150</v>
      </c>
      <c r="B765" s="1" t="s">
        <v>735</v>
      </c>
      <c r="C765" s="1" t="s">
        <v>733</v>
      </c>
      <c r="D765" s="1" t="str">
        <f>INDEX('Senators Details'!$A$2:$B$77,MATCH(C765,'Senators Details'!$A$2:$A$77,0),2)</f>
        <v>AD</v>
      </c>
      <c r="E765" s="1" t="s">
        <v>692</v>
      </c>
      <c r="F765" s="6" t="s">
        <v>734</v>
      </c>
      <c r="G765" s="44">
        <v>39267</v>
      </c>
    </row>
    <row r="766" spans="1:7" ht="95.25" thickBot="1">
      <c r="A766" s="7">
        <v>151</v>
      </c>
      <c r="B766" s="1" t="s">
        <v>737</v>
      </c>
      <c r="C766" s="1" t="s">
        <v>171</v>
      </c>
      <c r="D766" s="1" t="str">
        <f>INDEX('Senators Details'!$A$2:$B$77,MATCH(C766,'Senators Details'!$A$2:$A$77,0),2)</f>
        <v>LP</v>
      </c>
      <c r="E766" s="1" t="s">
        <v>692</v>
      </c>
      <c r="F766" s="6" t="s">
        <v>736</v>
      </c>
      <c r="G766" s="44">
        <v>39276</v>
      </c>
    </row>
    <row r="767" spans="1:7" ht="48" thickBot="1">
      <c r="A767" s="7">
        <v>152</v>
      </c>
      <c r="B767" s="1" t="s">
        <v>419</v>
      </c>
      <c r="C767" s="1" t="s">
        <v>588</v>
      </c>
      <c r="D767" s="1" t="str">
        <f>INDEX('Senators Details'!$A$2:$B$77,MATCH(C767,'Senators Details'!$A$2:$A$77,0),2)</f>
        <v>ALP</v>
      </c>
      <c r="E767" s="1" t="s">
        <v>738</v>
      </c>
      <c r="F767" s="6" t="s">
        <v>739</v>
      </c>
      <c r="G767" s="44">
        <v>39282</v>
      </c>
    </row>
    <row r="768" spans="1:7" ht="15.75">
      <c r="A768" s="57">
        <v>153</v>
      </c>
      <c r="B768" s="57" t="s">
        <v>742</v>
      </c>
      <c r="C768" s="57" t="s">
        <v>588</v>
      </c>
      <c r="D768" s="57" t="str">
        <f>INDEX('Senators Details'!$A$2:$B$77,MATCH(C768,'Senators Details'!$A$2:$A$77,0),2)</f>
        <v>ALP</v>
      </c>
      <c r="E768" s="57" t="s">
        <v>738</v>
      </c>
      <c r="F768" s="5" t="s">
        <v>740</v>
      </c>
      <c r="G768" s="66">
        <v>39276</v>
      </c>
    </row>
    <row r="769" spans="1:7" ht="79.5" thickBot="1">
      <c r="A769" s="58"/>
      <c r="B769" s="58"/>
      <c r="C769" s="58"/>
      <c r="D769" s="58" t="e">
        <f>INDEX('Senators Details'!$A$2:$B$77,MATCH(C769,'Senators Details'!$A$2:$A$77,0),2)</f>
        <v>#N/A</v>
      </c>
      <c r="E769" s="58"/>
      <c r="F769" s="6" t="s">
        <v>741</v>
      </c>
      <c r="G769" s="58"/>
    </row>
    <row r="770" spans="1:7" ht="48" thickBot="1">
      <c r="A770" s="7">
        <v>154</v>
      </c>
      <c r="B770" s="1" t="s">
        <v>422</v>
      </c>
      <c r="C770" s="1" t="s">
        <v>171</v>
      </c>
      <c r="D770" s="1" t="str">
        <f>INDEX('Senators Details'!$A$2:$B$77,MATCH(C770,'Senators Details'!$A$2:$A$77,0),2)</f>
        <v>LP</v>
      </c>
      <c r="E770" s="1" t="s">
        <v>738</v>
      </c>
      <c r="F770" s="6" t="s">
        <v>743</v>
      </c>
      <c r="G770" s="44">
        <v>39283</v>
      </c>
    </row>
    <row r="771" spans="1:7" ht="31.5">
      <c r="A771" s="57">
        <v>155</v>
      </c>
      <c r="B771" s="57" t="s">
        <v>422</v>
      </c>
      <c r="C771" s="57" t="s">
        <v>171</v>
      </c>
      <c r="D771" s="57" t="str">
        <f>INDEX('Senators Details'!$A$2:$B$77,MATCH(C771,'Senators Details'!$A$2:$A$77,0),2)</f>
        <v>LP</v>
      </c>
      <c r="E771" s="57" t="s">
        <v>738</v>
      </c>
      <c r="F771" s="5" t="s">
        <v>744</v>
      </c>
      <c r="G771" s="66">
        <v>39281</v>
      </c>
    </row>
    <row r="772" spans="1:7" ht="31.5">
      <c r="A772" s="60"/>
      <c r="B772" s="60"/>
      <c r="C772" s="60"/>
      <c r="D772" s="60" t="e">
        <f>INDEX('Senators Details'!$A$2:$B$77,MATCH(C772,'Senators Details'!$A$2:$A$77,0),2)</f>
        <v>#N/A</v>
      </c>
      <c r="E772" s="60"/>
      <c r="F772" s="5" t="s">
        <v>745</v>
      </c>
      <c r="G772" s="60"/>
    </row>
    <row r="773" spans="1:7" ht="15.75">
      <c r="A773" s="60"/>
      <c r="B773" s="60"/>
      <c r="C773" s="60"/>
      <c r="D773" s="60" t="e">
        <f>INDEX('Senators Details'!$A$2:$B$77,MATCH(C773,'Senators Details'!$A$2:$A$77,0),2)</f>
        <v>#N/A</v>
      </c>
      <c r="E773" s="60"/>
      <c r="F773" s="5" t="s">
        <v>746</v>
      </c>
      <c r="G773" s="60"/>
    </row>
    <row r="774" spans="1:7" ht="15.75">
      <c r="A774" s="60"/>
      <c r="B774" s="60"/>
      <c r="C774" s="60"/>
      <c r="D774" s="60" t="e">
        <f>INDEX('Senators Details'!$A$2:$B$77,MATCH(C774,'Senators Details'!$A$2:$A$77,0),2)</f>
        <v>#N/A</v>
      </c>
      <c r="E774" s="60"/>
      <c r="F774" s="5" t="s">
        <v>747</v>
      </c>
      <c r="G774" s="60"/>
    </row>
    <row r="775" spans="1:7" ht="16.5" thickBot="1">
      <c r="A775" s="58"/>
      <c r="B775" s="58"/>
      <c r="C775" s="58"/>
      <c r="D775" s="58" t="e">
        <f>INDEX('Senators Details'!$A$2:$B$77,MATCH(C775,'Senators Details'!$A$2:$A$77,0),2)</f>
        <v>#N/A</v>
      </c>
      <c r="E775" s="58"/>
      <c r="F775" s="6" t="s">
        <v>748</v>
      </c>
      <c r="G775" s="58"/>
    </row>
    <row r="776" spans="1:7" ht="78.75">
      <c r="A776" s="57">
        <v>156</v>
      </c>
      <c r="B776" s="57" t="s">
        <v>924</v>
      </c>
      <c r="C776" s="57" t="s">
        <v>733</v>
      </c>
      <c r="D776" s="57" t="str">
        <f>INDEX('Senators Details'!$A$2:$B$77,MATCH(C776,'Senators Details'!$A$2:$A$77,0),2)</f>
        <v>AD</v>
      </c>
      <c r="E776" s="57" t="s">
        <v>738</v>
      </c>
      <c r="F776" s="5" t="s">
        <v>749</v>
      </c>
      <c r="G776" s="66">
        <v>39267</v>
      </c>
    </row>
    <row r="777" spans="1:7" ht="15.75">
      <c r="A777" s="60"/>
      <c r="B777" s="60"/>
      <c r="C777" s="60"/>
      <c r="D777" s="60" t="e">
        <f>INDEX('Senators Details'!$A$2:$B$77,MATCH(C777,'Senators Details'!$A$2:$A$77,0),2)</f>
        <v>#N/A</v>
      </c>
      <c r="E777" s="60"/>
      <c r="F777" s="5"/>
      <c r="G777" s="60"/>
    </row>
    <row r="778" spans="1:7" ht="220.5" customHeight="1">
      <c r="A778" s="60"/>
      <c r="B778" s="60"/>
      <c r="C778" s="60"/>
      <c r="D778" s="60" t="e">
        <f>INDEX('Senators Details'!$A$2:$B$77,MATCH(C778,'Senators Details'!$A$2:$A$77,0),2)</f>
        <v>#N/A</v>
      </c>
      <c r="E778" s="60"/>
      <c r="F778" s="5" t="s">
        <v>750</v>
      </c>
      <c r="G778" s="60"/>
    </row>
    <row r="779" spans="1:7" ht="16.5" thickBot="1">
      <c r="A779" s="58"/>
      <c r="B779" s="58"/>
      <c r="C779" s="58"/>
      <c r="D779" s="58" t="e">
        <f>INDEX('Senators Details'!$A$2:$B$77,MATCH(C779,'Senators Details'!$A$2:$A$77,0),2)</f>
        <v>#N/A</v>
      </c>
      <c r="E779" s="58"/>
      <c r="F779" s="6"/>
      <c r="G779" s="58"/>
    </row>
    <row r="780" spans="1:7" ht="63">
      <c r="A780" s="57">
        <v>157</v>
      </c>
      <c r="B780" s="57" t="s">
        <v>924</v>
      </c>
      <c r="C780" s="57" t="s">
        <v>537</v>
      </c>
      <c r="D780" s="57" t="str">
        <f>INDEX('Senators Details'!$A$2:$B$77,MATCH(C780,'Senators Details'!$A$2:$A$77,0),2)</f>
        <v>ALP</v>
      </c>
      <c r="E780" s="57" t="s">
        <v>738</v>
      </c>
      <c r="F780" s="5" t="s">
        <v>619</v>
      </c>
      <c r="G780" s="66">
        <v>39267</v>
      </c>
    </row>
    <row r="781" spans="1:7" ht="15.75">
      <c r="A781" s="60"/>
      <c r="B781" s="60"/>
      <c r="C781" s="60"/>
      <c r="D781" s="60" t="e">
        <f>INDEX('Senators Details'!$A$2:$B$77,MATCH(C781,'Senators Details'!$A$2:$A$77,0),2)</f>
        <v>#N/A</v>
      </c>
      <c r="E781" s="60"/>
      <c r="F781" s="5" t="s">
        <v>620</v>
      </c>
      <c r="G781" s="60"/>
    </row>
    <row r="782" spans="1:7" ht="12.75" customHeight="1">
      <c r="A782" s="60"/>
      <c r="B782" s="60"/>
      <c r="C782" s="60"/>
      <c r="D782" s="60" t="e">
        <f>INDEX('Senators Details'!$A$2:$B$77,MATCH(C782,'Senators Details'!$A$2:$A$77,0),2)</f>
        <v>#N/A</v>
      </c>
      <c r="E782" s="60"/>
      <c r="F782" s="11"/>
      <c r="G782" s="60"/>
    </row>
    <row r="783" spans="1:7" ht="16.5" thickBot="1">
      <c r="A783" s="58"/>
      <c r="B783" s="58"/>
      <c r="C783" s="58"/>
      <c r="D783" s="58" t="e">
        <f>INDEX('Senators Details'!$A$2:$B$77,MATCH(C783,'Senators Details'!$A$2:$A$77,0),2)</f>
        <v>#N/A</v>
      </c>
      <c r="E783" s="58"/>
      <c r="F783" s="4" t="s">
        <v>621</v>
      </c>
      <c r="G783" s="58"/>
    </row>
    <row r="784" spans="1:7" ht="31.5">
      <c r="A784" s="57">
        <v>158</v>
      </c>
      <c r="B784" s="57" t="s">
        <v>924</v>
      </c>
      <c r="C784" s="57" t="s">
        <v>537</v>
      </c>
      <c r="D784" s="57" t="str">
        <f>INDEX('Senators Details'!$A$2:$B$77,MATCH(C784,'Senators Details'!$A$2:$A$77,0),2)</f>
        <v>ALP</v>
      </c>
      <c r="E784" s="57" t="s">
        <v>738</v>
      </c>
      <c r="F784" s="5" t="s">
        <v>622</v>
      </c>
      <c r="G784" s="66">
        <v>39267</v>
      </c>
    </row>
    <row r="785" spans="1:7" ht="47.25">
      <c r="A785" s="60"/>
      <c r="B785" s="60"/>
      <c r="C785" s="60"/>
      <c r="D785" s="60" t="e">
        <f>INDEX('Senators Details'!$A$2:$B$77,MATCH(C785,'Senators Details'!$A$2:$A$77,0),2)</f>
        <v>#N/A</v>
      </c>
      <c r="E785" s="60"/>
      <c r="F785" s="5" t="s">
        <v>623</v>
      </c>
      <c r="G785" s="60"/>
    </row>
    <row r="786" spans="1:7" ht="31.5">
      <c r="A786" s="60"/>
      <c r="B786" s="60"/>
      <c r="C786" s="60"/>
      <c r="D786" s="60" t="e">
        <f>INDEX('Senators Details'!$A$2:$B$77,MATCH(C786,'Senators Details'!$A$2:$A$77,0),2)</f>
        <v>#N/A</v>
      </c>
      <c r="E786" s="60"/>
      <c r="F786" s="5" t="s">
        <v>624</v>
      </c>
      <c r="G786" s="60"/>
    </row>
    <row r="787" spans="1:7" ht="47.25">
      <c r="A787" s="60"/>
      <c r="B787" s="60"/>
      <c r="C787" s="60"/>
      <c r="D787" s="60" t="e">
        <f>INDEX('Senators Details'!$A$2:$B$77,MATCH(C787,'Senators Details'!$A$2:$A$77,0),2)</f>
        <v>#N/A</v>
      </c>
      <c r="E787" s="60"/>
      <c r="F787" s="5" t="s">
        <v>625</v>
      </c>
      <c r="G787" s="60"/>
    </row>
    <row r="788" spans="1:7" ht="15.75">
      <c r="A788" s="60"/>
      <c r="B788" s="60"/>
      <c r="C788" s="60"/>
      <c r="D788" s="60" t="e">
        <f>INDEX('Senators Details'!$A$2:$B$77,MATCH(C788,'Senators Details'!$A$2:$A$77,0),2)</f>
        <v>#N/A</v>
      </c>
      <c r="E788" s="60"/>
      <c r="F788" s="5" t="s">
        <v>120</v>
      </c>
      <c r="G788" s="60"/>
    </row>
    <row r="789" spans="1:7" ht="15.75">
      <c r="A789" s="60"/>
      <c r="B789" s="60"/>
      <c r="C789" s="60"/>
      <c r="D789" s="60" t="e">
        <f>INDEX('Senators Details'!$A$2:$B$77,MATCH(C789,'Senators Details'!$A$2:$A$77,0),2)</f>
        <v>#N/A</v>
      </c>
      <c r="E789" s="60"/>
      <c r="F789" s="5" t="s">
        <v>627</v>
      </c>
      <c r="G789" s="60"/>
    </row>
    <row r="790" spans="1:7" ht="12.75" customHeight="1">
      <c r="A790" s="60"/>
      <c r="B790" s="60"/>
      <c r="C790" s="60"/>
      <c r="D790" s="60" t="e">
        <f>INDEX('Senators Details'!$A$2:$B$77,MATCH(C790,'Senators Details'!$A$2:$A$77,0),2)</f>
        <v>#N/A</v>
      </c>
      <c r="E790" s="60"/>
      <c r="F790" s="11"/>
      <c r="G790" s="60"/>
    </row>
    <row r="791" spans="1:7" ht="32.25" thickBot="1">
      <c r="A791" s="58"/>
      <c r="B791" s="58"/>
      <c r="C791" s="58"/>
      <c r="D791" s="58" t="e">
        <f>INDEX('Senators Details'!$A$2:$B$77,MATCH(C791,'Senators Details'!$A$2:$A$77,0),2)</f>
        <v>#N/A</v>
      </c>
      <c r="E791" s="58"/>
      <c r="F791" s="4" t="s">
        <v>628</v>
      </c>
      <c r="G791" s="58"/>
    </row>
    <row r="792" spans="1:7" ht="78.75">
      <c r="A792" s="57">
        <v>159</v>
      </c>
      <c r="B792" s="57" t="s">
        <v>924</v>
      </c>
      <c r="C792" s="57" t="s">
        <v>537</v>
      </c>
      <c r="D792" s="57" t="str">
        <f>INDEX('Senators Details'!$A$2:$B$77,MATCH(C792,'Senators Details'!$A$2:$A$77,0),2)</f>
        <v>ALP</v>
      </c>
      <c r="E792" s="57" t="s">
        <v>738</v>
      </c>
      <c r="F792" s="5" t="s">
        <v>629</v>
      </c>
      <c r="G792" s="66">
        <v>39267</v>
      </c>
    </row>
    <row r="793" spans="1:7" ht="15.75">
      <c r="A793" s="60"/>
      <c r="B793" s="60"/>
      <c r="C793" s="60"/>
      <c r="D793" s="60" t="e">
        <f>INDEX('Senators Details'!$A$2:$B$77,MATCH(C793,'Senators Details'!$A$2:$A$77,0),2)</f>
        <v>#N/A</v>
      </c>
      <c r="E793" s="60"/>
      <c r="F793" s="5" t="s">
        <v>630</v>
      </c>
      <c r="G793" s="60"/>
    </row>
    <row r="794" spans="1:7" ht="15.75">
      <c r="A794" s="60"/>
      <c r="B794" s="60"/>
      <c r="C794" s="60"/>
      <c r="D794" s="60" t="e">
        <f>INDEX('Senators Details'!$A$2:$B$77,MATCH(C794,'Senators Details'!$A$2:$A$77,0),2)</f>
        <v>#N/A</v>
      </c>
      <c r="E794" s="60"/>
      <c r="F794" s="5" t="s">
        <v>631</v>
      </c>
      <c r="G794" s="60"/>
    </row>
    <row r="795" spans="1:7" ht="31.5">
      <c r="A795" s="60"/>
      <c r="B795" s="60"/>
      <c r="C795" s="60"/>
      <c r="D795" s="60" t="e">
        <f>INDEX('Senators Details'!$A$2:$B$77,MATCH(C795,'Senators Details'!$A$2:$A$77,0),2)</f>
        <v>#N/A</v>
      </c>
      <c r="E795" s="60"/>
      <c r="F795" s="5" t="s">
        <v>632</v>
      </c>
      <c r="G795" s="60"/>
    </row>
    <row r="796" spans="1:7" ht="15.75">
      <c r="A796" s="60"/>
      <c r="B796" s="60"/>
      <c r="C796" s="60"/>
      <c r="D796" s="60" t="e">
        <f>INDEX('Senators Details'!$A$2:$B$77,MATCH(C796,'Senators Details'!$A$2:$A$77,0),2)</f>
        <v>#N/A</v>
      </c>
      <c r="E796" s="60"/>
      <c r="F796" s="5" t="s">
        <v>725</v>
      </c>
      <c r="G796" s="60"/>
    </row>
    <row r="797" spans="1:7" ht="12.75" customHeight="1">
      <c r="A797" s="60"/>
      <c r="B797" s="60"/>
      <c r="C797" s="60"/>
      <c r="D797" s="60" t="e">
        <f>INDEX('Senators Details'!$A$2:$B$77,MATCH(C797,'Senators Details'!$A$2:$A$77,0),2)</f>
        <v>#N/A</v>
      </c>
      <c r="E797" s="60"/>
      <c r="F797" s="11"/>
      <c r="G797" s="60"/>
    </row>
    <row r="798" spans="1:7" ht="48" thickBot="1">
      <c r="A798" s="58"/>
      <c r="B798" s="58"/>
      <c r="C798" s="58"/>
      <c r="D798" s="58" t="e">
        <f>INDEX('Senators Details'!$A$2:$B$77,MATCH(C798,'Senators Details'!$A$2:$A$77,0),2)</f>
        <v>#N/A</v>
      </c>
      <c r="E798" s="58"/>
      <c r="F798" s="4" t="s">
        <v>694</v>
      </c>
      <c r="G798" s="58"/>
    </row>
    <row r="799" spans="1:7" ht="15.75">
      <c r="A799" s="57">
        <v>160</v>
      </c>
      <c r="B799" s="57" t="s">
        <v>924</v>
      </c>
      <c r="C799" s="57" t="s">
        <v>537</v>
      </c>
      <c r="D799" s="57" t="str">
        <f>INDEX('Senators Details'!$A$2:$B$77,MATCH(C799,'Senators Details'!$A$2:$A$77,0),2)</f>
        <v>ALP</v>
      </c>
      <c r="E799" s="57" t="s">
        <v>738</v>
      </c>
      <c r="F799" s="21" t="s">
        <v>751</v>
      </c>
      <c r="G799" s="66">
        <v>39267</v>
      </c>
    </row>
    <row r="800" spans="1:7" ht="15.75">
      <c r="A800" s="60"/>
      <c r="B800" s="60"/>
      <c r="C800" s="60"/>
      <c r="D800" s="60" t="e">
        <f>INDEX('Senators Details'!$A$2:$B$77,MATCH(C800,'Senators Details'!$A$2:$A$77,0),2)</f>
        <v>#N/A</v>
      </c>
      <c r="E800" s="60"/>
      <c r="F800" s="9" t="s">
        <v>695</v>
      </c>
      <c r="G800" s="60"/>
    </row>
    <row r="801" spans="1:7" ht="31.5">
      <c r="A801" s="60"/>
      <c r="B801" s="60"/>
      <c r="C801" s="60"/>
      <c r="D801" s="60" t="e">
        <f>INDEX('Senators Details'!$A$2:$B$77,MATCH(C801,'Senators Details'!$A$2:$A$77,0),2)</f>
        <v>#N/A</v>
      </c>
      <c r="E801" s="60"/>
      <c r="F801" s="9" t="s">
        <v>696</v>
      </c>
      <c r="G801" s="60"/>
    </row>
    <row r="802" spans="1:7" ht="32.25" thickBot="1">
      <c r="A802" s="58"/>
      <c r="B802" s="58"/>
      <c r="C802" s="58"/>
      <c r="D802" s="58" t="e">
        <f>INDEX('Senators Details'!$A$2:$B$77,MATCH(C802,'Senators Details'!$A$2:$A$77,0),2)</f>
        <v>#N/A</v>
      </c>
      <c r="E802" s="58"/>
      <c r="F802" s="15" t="s">
        <v>697</v>
      </c>
      <c r="G802" s="58"/>
    </row>
    <row r="803" spans="1:7" ht="15.75">
      <c r="A803" s="57">
        <v>161</v>
      </c>
      <c r="B803" s="57" t="s">
        <v>924</v>
      </c>
      <c r="C803" s="57" t="s">
        <v>537</v>
      </c>
      <c r="D803" s="57" t="str">
        <f>INDEX('Senators Details'!$A$2:$B$77,MATCH(C803,'Senators Details'!$A$2:$A$77,0),2)</f>
        <v>ALP</v>
      </c>
      <c r="E803" s="57" t="s">
        <v>738</v>
      </c>
      <c r="F803" s="12" t="s">
        <v>645</v>
      </c>
      <c r="G803" s="66">
        <v>39329</v>
      </c>
    </row>
    <row r="804" spans="1:7" ht="63">
      <c r="A804" s="60"/>
      <c r="B804" s="60"/>
      <c r="C804" s="60"/>
      <c r="D804" s="60" t="e">
        <f>INDEX('Senators Details'!$A$2:$B$77,MATCH(C804,'Senators Details'!$A$2:$A$77,0),2)</f>
        <v>#N/A</v>
      </c>
      <c r="E804" s="60"/>
      <c r="F804" s="5" t="s">
        <v>752</v>
      </c>
      <c r="G804" s="60"/>
    </row>
    <row r="805" spans="1:7" ht="15.75">
      <c r="A805" s="60"/>
      <c r="B805" s="60"/>
      <c r="C805" s="60"/>
      <c r="D805" s="60" t="e">
        <f>INDEX('Senators Details'!$A$2:$B$77,MATCH(C805,'Senators Details'!$A$2:$A$77,0),2)</f>
        <v>#N/A</v>
      </c>
      <c r="E805" s="60"/>
      <c r="F805" s="5" t="s">
        <v>103</v>
      </c>
      <c r="G805" s="60"/>
    </row>
    <row r="806" spans="1:7" ht="47.25">
      <c r="A806" s="60"/>
      <c r="B806" s="60"/>
      <c r="C806" s="60"/>
      <c r="D806" s="60" t="e">
        <f>INDEX('Senators Details'!$A$2:$B$77,MATCH(C806,'Senators Details'!$A$2:$A$77,0),2)</f>
        <v>#N/A</v>
      </c>
      <c r="E806" s="60"/>
      <c r="F806" s="5" t="s">
        <v>388</v>
      </c>
      <c r="G806" s="60"/>
    </row>
    <row r="807" spans="1:7" ht="47.25">
      <c r="A807" s="60"/>
      <c r="B807" s="60"/>
      <c r="C807" s="60"/>
      <c r="D807" s="60" t="e">
        <f>INDEX('Senators Details'!$A$2:$B$77,MATCH(C807,'Senators Details'!$A$2:$A$77,0),2)</f>
        <v>#N/A</v>
      </c>
      <c r="E807" s="60"/>
      <c r="F807" s="5" t="s">
        <v>506</v>
      </c>
      <c r="G807" s="60"/>
    </row>
    <row r="808" spans="1:7" ht="15.75">
      <c r="A808" s="60"/>
      <c r="B808" s="60"/>
      <c r="C808" s="60"/>
      <c r="D808" s="60" t="e">
        <f>INDEX('Senators Details'!$A$2:$B$77,MATCH(C808,'Senators Details'!$A$2:$A$77,0),2)</f>
        <v>#N/A</v>
      </c>
      <c r="E808" s="60"/>
      <c r="F808" s="5" t="s">
        <v>103</v>
      </c>
      <c r="G808" s="60"/>
    </row>
    <row r="809" spans="1:7" ht="48" thickBot="1">
      <c r="A809" s="58"/>
      <c r="B809" s="58"/>
      <c r="C809" s="58"/>
      <c r="D809" s="58" t="e">
        <f>INDEX('Senators Details'!$A$2:$B$77,MATCH(C809,'Senators Details'!$A$2:$A$77,0),2)</f>
        <v>#N/A</v>
      </c>
      <c r="E809" s="58"/>
      <c r="F809" s="4" t="s">
        <v>388</v>
      </c>
      <c r="G809" s="58"/>
    </row>
    <row r="810" spans="1:7" ht="63">
      <c r="A810" s="57">
        <v>162</v>
      </c>
      <c r="B810" s="57" t="s">
        <v>924</v>
      </c>
      <c r="C810" s="57" t="s">
        <v>537</v>
      </c>
      <c r="D810" s="57" t="str">
        <f>INDEX('Senators Details'!$A$2:$B$77,MATCH(C810,'Senators Details'!$A$2:$A$77,0),2)</f>
        <v>ALP</v>
      </c>
      <c r="E810" s="57" t="s">
        <v>738</v>
      </c>
      <c r="F810" s="5" t="s">
        <v>507</v>
      </c>
      <c r="G810" s="66">
        <v>39282</v>
      </c>
    </row>
    <row r="811" spans="1:7" ht="15.75">
      <c r="A811" s="60"/>
      <c r="B811" s="60"/>
      <c r="C811" s="60"/>
      <c r="D811" s="60" t="e">
        <f>INDEX('Senators Details'!$A$2:$B$77,MATCH(C811,'Senators Details'!$A$2:$A$77,0),2)</f>
        <v>#N/A</v>
      </c>
      <c r="E811" s="60"/>
      <c r="F811" s="5" t="s">
        <v>508</v>
      </c>
      <c r="G811" s="60"/>
    </row>
    <row r="812" spans="1:7" ht="12.75" customHeight="1">
      <c r="A812" s="60"/>
      <c r="B812" s="60"/>
      <c r="C812" s="60"/>
      <c r="D812" s="60" t="e">
        <f>INDEX('Senators Details'!$A$2:$B$77,MATCH(C812,'Senators Details'!$A$2:$A$77,0),2)</f>
        <v>#N/A</v>
      </c>
      <c r="E812" s="60"/>
      <c r="F812" s="11"/>
      <c r="G812" s="60"/>
    </row>
    <row r="813" spans="1:7" ht="48" thickBot="1">
      <c r="A813" s="58"/>
      <c r="B813" s="58"/>
      <c r="C813" s="58"/>
      <c r="D813" s="58" t="e">
        <f>INDEX('Senators Details'!$A$2:$B$77,MATCH(C813,'Senators Details'!$A$2:$A$77,0),2)</f>
        <v>#N/A</v>
      </c>
      <c r="E813" s="58"/>
      <c r="F813" s="4" t="s">
        <v>509</v>
      </c>
      <c r="G813" s="58"/>
    </row>
    <row r="814" spans="1:7" ht="47.25">
      <c r="A814" s="57">
        <v>163</v>
      </c>
      <c r="B814" s="57" t="s">
        <v>924</v>
      </c>
      <c r="C814" s="57" t="s">
        <v>537</v>
      </c>
      <c r="D814" s="57" t="str">
        <f>INDEX('Senators Details'!$A$2:$B$77,MATCH(C814,'Senators Details'!$A$2:$A$77,0),2)</f>
        <v>ALP</v>
      </c>
      <c r="E814" s="57" t="s">
        <v>738</v>
      </c>
      <c r="F814" s="5" t="s">
        <v>510</v>
      </c>
      <c r="G814" s="66">
        <v>39329</v>
      </c>
    </row>
    <row r="815" spans="1:7" ht="31.5">
      <c r="A815" s="60"/>
      <c r="B815" s="60"/>
      <c r="C815" s="60"/>
      <c r="D815" s="60" t="e">
        <f>INDEX('Senators Details'!$A$2:$B$77,MATCH(C815,'Senators Details'!$A$2:$A$77,0),2)</f>
        <v>#N/A</v>
      </c>
      <c r="E815" s="60"/>
      <c r="F815" s="5" t="s">
        <v>395</v>
      </c>
      <c r="G815" s="60"/>
    </row>
    <row r="816" spans="1:7" ht="15.75">
      <c r="A816" s="60"/>
      <c r="B816" s="60"/>
      <c r="C816" s="60"/>
      <c r="D816" s="60" t="e">
        <f>INDEX('Senators Details'!$A$2:$B$77,MATCH(C816,'Senators Details'!$A$2:$A$77,0),2)</f>
        <v>#N/A</v>
      </c>
      <c r="E816" s="60"/>
      <c r="F816" s="5" t="s">
        <v>396</v>
      </c>
      <c r="G816" s="60"/>
    </row>
    <row r="817" spans="1:7" ht="15.75">
      <c r="A817" s="60"/>
      <c r="B817" s="60"/>
      <c r="C817" s="60"/>
      <c r="D817" s="60" t="e">
        <f>INDEX('Senators Details'!$A$2:$B$77,MATCH(C817,'Senators Details'!$A$2:$A$77,0),2)</f>
        <v>#N/A</v>
      </c>
      <c r="E817" s="60"/>
      <c r="F817" s="5" t="s">
        <v>397</v>
      </c>
      <c r="G817" s="60"/>
    </row>
    <row r="818" spans="1:7" ht="15.75">
      <c r="A818" s="60"/>
      <c r="B818" s="60"/>
      <c r="C818" s="60"/>
      <c r="D818" s="60" t="e">
        <f>INDEX('Senators Details'!$A$2:$B$77,MATCH(C818,'Senators Details'!$A$2:$A$77,0),2)</f>
        <v>#N/A</v>
      </c>
      <c r="E818" s="60"/>
      <c r="F818" s="5" t="s">
        <v>655</v>
      </c>
      <c r="G818" s="60"/>
    </row>
    <row r="819" spans="1:7" ht="15.75">
      <c r="A819" s="60"/>
      <c r="B819" s="60"/>
      <c r="C819" s="60"/>
      <c r="D819" s="60" t="e">
        <f>INDEX('Senators Details'!$A$2:$B$77,MATCH(C819,'Senators Details'!$A$2:$A$77,0),2)</f>
        <v>#N/A</v>
      </c>
      <c r="E819" s="60"/>
      <c r="F819" s="5" t="s">
        <v>656</v>
      </c>
      <c r="G819" s="60"/>
    </row>
    <row r="820" spans="1:7" ht="31.5">
      <c r="A820" s="60"/>
      <c r="B820" s="60"/>
      <c r="C820" s="60"/>
      <c r="D820" s="60" t="e">
        <f>INDEX('Senators Details'!$A$2:$B$77,MATCH(C820,'Senators Details'!$A$2:$A$77,0),2)</f>
        <v>#N/A</v>
      </c>
      <c r="E820" s="60"/>
      <c r="F820" s="5" t="s">
        <v>657</v>
      </c>
      <c r="G820" s="60"/>
    </row>
    <row r="821" spans="1:7" ht="15.75">
      <c r="A821" s="60"/>
      <c r="B821" s="60"/>
      <c r="C821" s="60"/>
      <c r="D821" s="60" t="e">
        <f>INDEX('Senators Details'!$A$2:$B$77,MATCH(C821,'Senators Details'!$A$2:$A$77,0),2)</f>
        <v>#N/A</v>
      </c>
      <c r="E821" s="60"/>
      <c r="F821" s="5" t="s">
        <v>658</v>
      </c>
      <c r="G821" s="60"/>
    </row>
    <row r="822" spans="1:7" ht="63">
      <c r="A822" s="60"/>
      <c r="B822" s="60"/>
      <c r="C822" s="60"/>
      <c r="D822" s="60" t="e">
        <f>INDEX('Senators Details'!$A$2:$B$77,MATCH(C822,'Senators Details'!$A$2:$A$77,0),2)</f>
        <v>#N/A</v>
      </c>
      <c r="E822" s="60"/>
      <c r="F822" s="5" t="s">
        <v>659</v>
      </c>
      <c r="G822" s="60"/>
    </row>
    <row r="823" spans="1:7" ht="15.75">
      <c r="A823" s="60"/>
      <c r="B823" s="60"/>
      <c r="C823" s="60"/>
      <c r="D823" s="60" t="e">
        <f>INDEX('Senators Details'!$A$2:$B$77,MATCH(C823,'Senators Details'!$A$2:$A$77,0),2)</f>
        <v>#N/A</v>
      </c>
      <c r="E823" s="60"/>
      <c r="F823" s="5" t="s">
        <v>660</v>
      </c>
      <c r="G823" s="60"/>
    </row>
    <row r="824" spans="1:7" ht="31.5">
      <c r="A824" s="60"/>
      <c r="B824" s="60"/>
      <c r="C824" s="60"/>
      <c r="D824" s="60" t="e">
        <f>INDEX('Senators Details'!$A$2:$B$77,MATCH(C824,'Senators Details'!$A$2:$A$77,0),2)</f>
        <v>#N/A</v>
      </c>
      <c r="E824" s="60"/>
      <c r="F824" s="5" t="s">
        <v>661</v>
      </c>
      <c r="G824" s="60"/>
    </row>
    <row r="825" spans="1:7" ht="31.5">
      <c r="A825" s="60"/>
      <c r="B825" s="60"/>
      <c r="C825" s="60"/>
      <c r="D825" s="60" t="e">
        <f>INDEX('Senators Details'!$A$2:$B$77,MATCH(C825,'Senators Details'!$A$2:$A$77,0),2)</f>
        <v>#N/A</v>
      </c>
      <c r="E825" s="60"/>
      <c r="F825" s="5" t="s">
        <v>662</v>
      </c>
      <c r="G825" s="60"/>
    </row>
    <row r="826" spans="1:7" ht="31.5">
      <c r="A826" s="60"/>
      <c r="B826" s="60"/>
      <c r="C826" s="60"/>
      <c r="D826" s="60" t="e">
        <f>INDEX('Senators Details'!$A$2:$B$77,MATCH(C826,'Senators Details'!$A$2:$A$77,0),2)</f>
        <v>#N/A</v>
      </c>
      <c r="E826" s="60"/>
      <c r="F826" s="5" t="s">
        <v>663</v>
      </c>
      <c r="G826" s="60"/>
    </row>
    <row r="827" spans="1:7" ht="32.25" thickBot="1">
      <c r="A827" s="58"/>
      <c r="B827" s="58"/>
      <c r="C827" s="58"/>
      <c r="D827" s="58" t="e">
        <f>INDEX('Senators Details'!$A$2:$B$77,MATCH(C827,'Senators Details'!$A$2:$A$77,0),2)</f>
        <v>#N/A</v>
      </c>
      <c r="E827" s="58"/>
      <c r="F827" s="4" t="s">
        <v>454</v>
      </c>
      <c r="G827" s="58"/>
    </row>
    <row r="828" spans="1:7" ht="31.5">
      <c r="A828" s="57">
        <v>164</v>
      </c>
      <c r="B828" s="57" t="s">
        <v>924</v>
      </c>
      <c r="C828" s="57" t="s">
        <v>537</v>
      </c>
      <c r="D828" s="57" t="str">
        <f>INDEX('Senators Details'!$A$2:$B$77,MATCH(C828,'Senators Details'!$A$2:$A$77,0),2)</f>
        <v>ALP</v>
      </c>
      <c r="E828" s="57" t="s">
        <v>738</v>
      </c>
      <c r="F828" s="5" t="s">
        <v>511</v>
      </c>
      <c r="G828" s="66">
        <v>39322</v>
      </c>
    </row>
    <row r="829" spans="1:7" ht="15.75">
      <c r="A829" s="60"/>
      <c r="B829" s="60"/>
      <c r="C829" s="60"/>
      <c r="D829" s="60" t="e">
        <f>INDEX('Senators Details'!$A$2:$B$77,MATCH(C829,'Senators Details'!$A$2:$A$77,0),2)</f>
        <v>#N/A</v>
      </c>
      <c r="E829" s="60"/>
      <c r="F829" s="5" t="s">
        <v>512</v>
      </c>
      <c r="G829" s="60"/>
    </row>
    <row r="830" spans="1:7" ht="15.75">
      <c r="A830" s="60"/>
      <c r="B830" s="60"/>
      <c r="C830" s="60"/>
      <c r="D830" s="60" t="e">
        <f>INDEX('Senators Details'!$A$2:$B$77,MATCH(C830,'Senators Details'!$A$2:$A$77,0),2)</f>
        <v>#N/A</v>
      </c>
      <c r="E830" s="60"/>
      <c r="F830" s="5" t="s">
        <v>676</v>
      </c>
      <c r="G830" s="60"/>
    </row>
    <row r="831" spans="1:7" ht="31.5">
      <c r="A831" s="60"/>
      <c r="B831" s="60"/>
      <c r="C831" s="60"/>
      <c r="D831" s="60" t="e">
        <f>INDEX('Senators Details'!$A$2:$B$77,MATCH(C831,'Senators Details'!$A$2:$A$77,0),2)</f>
        <v>#N/A</v>
      </c>
      <c r="E831" s="60"/>
      <c r="F831" s="5" t="s">
        <v>513</v>
      </c>
      <c r="G831" s="60"/>
    </row>
    <row r="832" spans="1:7" ht="15.75">
      <c r="A832" s="60"/>
      <c r="B832" s="60"/>
      <c r="C832" s="60"/>
      <c r="D832" s="60" t="e">
        <f>INDEX('Senators Details'!$A$2:$B$77,MATCH(C832,'Senators Details'!$A$2:$A$77,0),2)</f>
        <v>#N/A</v>
      </c>
      <c r="E832" s="60"/>
      <c r="F832" s="5" t="s">
        <v>678</v>
      </c>
      <c r="G832" s="60"/>
    </row>
    <row r="833" spans="1:7" ht="15.75">
      <c r="A833" s="60"/>
      <c r="B833" s="60"/>
      <c r="C833" s="60"/>
      <c r="D833" s="60" t="e">
        <f>INDEX('Senators Details'!$A$2:$B$77,MATCH(C833,'Senators Details'!$A$2:$A$77,0),2)</f>
        <v>#N/A</v>
      </c>
      <c r="E833" s="60"/>
      <c r="F833" s="5" t="s">
        <v>679</v>
      </c>
      <c r="G833" s="60"/>
    </row>
    <row r="834" spans="1:7" ht="15.75">
      <c r="A834" s="60"/>
      <c r="B834" s="60"/>
      <c r="C834" s="60"/>
      <c r="D834" s="60" t="e">
        <f>INDEX('Senators Details'!$A$2:$B$77,MATCH(C834,'Senators Details'!$A$2:$A$77,0),2)</f>
        <v>#N/A</v>
      </c>
      <c r="E834" s="60"/>
      <c r="F834" s="5" t="s">
        <v>514</v>
      </c>
      <c r="G834" s="60"/>
    </row>
    <row r="835" spans="1:7" ht="15.75">
      <c r="A835" s="60"/>
      <c r="B835" s="60"/>
      <c r="C835" s="60"/>
      <c r="D835" s="60" t="e">
        <f>INDEX('Senators Details'!$A$2:$B$77,MATCH(C835,'Senators Details'!$A$2:$A$77,0),2)</f>
        <v>#N/A</v>
      </c>
      <c r="E835" s="60"/>
      <c r="F835" s="5" t="s">
        <v>681</v>
      </c>
      <c r="G835" s="60"/>
    </row>
    <row r="836" spans="1:7" ht="15.75">
      <c r="A836" s="60"/>
      <c r="B836" s="60"/>
      <c r="C836" s="60"/>
      <c r="D836" s="60" t="e">
        <f>INDEX('Senators Details'!$A$2:$B$77,MATCH(C836,'Senators Details'!$A$2:$A$77,0),2)</f>
        <v>#N/A</v>
      </c>
      <c r="E836" s="60"/>
      <c r="F836" s="5" t="s">
        <v>682</v>
      </c>
      <c r="G836" s="60"/>
    </row>
    <row r="837" spans="1:7" ht="31.5">
      <c r="A837" s="60"/>
      <c r="B837" s="60"/>
      <c r="C837" s="60"/>
      <c r="D837" s="60" t="e">
        <f>INDEX('Senators Details'!$A$2:$B$77,MATCH(C837,'Senators Details'!$A$2:$A$77,0),2)</f>
        <v>#N/A</v>
      </c>
      <c r="E837" s="60"/>
      <c r="F837" s="5" t="s">
        <v>515</v>
      </c>
      <c r="G837" s="60"/>
    </row>
    <row r="838" spans="1:7" ht="15.75" customHeight="1">
      <c r="A838" s="60"/>
      <c r="B838" s="60"/>
      <c r="C838" s="60"/>
      <c r="D838" s="60" t="e">
        <f>INDEX('Senators Details'!$A$2:$B$77,MATCH(C838,'Senators Details'!$A$2:$A$77,0),2)</f>
        <v>#N/A</v>
      </c>
      <c r="E838" s="60"/>
      <c r="F838" s="5" t="s">
        <v>684</v>
      </c>
      <c r="G838" s="60"/>
    </row>
    <row r="839" spans="1:7" ht="15.75">
      <c r="A839" s="60"/>
      <c r="B839" s="60"/>
      <c r="C839" s="60"/>
      <c r="D839" s="60" t="e">
        <f>INDEX('Senators Details'!$A$2:$B$77,MATCH(C839,'Senators Details'!$A$2:$A$77,0),2)</f>
        <v>#N/A</v>
      </c>
      <c r="E839" s="60"/>
      <c r="F839" s="5" t="s">
        <v>685</v>
      </c>
      <c r="G839" s="60"/>
    </row>
    <row r="840" spans="1:7" ht="15.75">
      <c r="A840" s="60"/>
      <c r="B840" s="60"/>
      <c r="C840" s="60"/>
      <c r="D840" s="60" t="e">
        <f>INDEX('Senators Details'!$A$2:$B$77,MATCH(C840,'Senators Details'!$A$2:$A$77,0),2)</f>
        <v>#N/A</v>
      </c>
      <c r="E840" s="60"/>
      <c r="F840" s="5" t="s">
        <v>686</v>
      </c>
      <c r="G840" s="60"/>
    </row>
    <row r="841" spans="1:7" ht="15.75">
      <c r="A841" s="60"/>
      <c r="B841" s="60"/>
      <c r="C841" s="60"/>
      <c r="D841" s="60" t="e">
        <f>INDEX('Senators Details'!$A$2:$B$77,MATCH(C841,'Senators Details'!$A$2:$A$77,0),2)</f>
        <v>#N/A</v>
      </c>
      <c r="E841" s="60"/>
      <c r="F841" s="5" t="s">
        <v>516</v>
      </c>
      <c r="G841" s="60"/>
    </row>
    <row r="842" spans="1:7" ht="31.5">
      <c r="A842" s="60"/>
      <c r="B842" s="60"/>
      <c r="C842" s="60"/>
      <c r="D842" s="60" t="e">
        <f>INDEX('Senators Details'!$A$2:$B$77,MATCH(C842,'Senators Details'!$A$2:$A$77,0),2)</f>
        <v>#N/A</v>
      </c>
      <c r="E842" s="60"/>
      <c r="F842" s="5" t="s">
        <v>688</v>
      </c>
      <c r="G842" s="60"/>
    </row>
    <row r="843" spans="1:7" ht="31.5">
      <c r="A843" s="60"/>
      <c r="B843" s="60"/>
      <c r="C843" s="60"/>
      <c r="D843" s="60" t="e">
        <f>INDEX('Senators Details'!$A$2:$B$77,MATCH(C843,'Senators Details'!$A$2:$A$77,0),2)</f>
        <v>#N/A</v>
      </c>
      <c r="E843" s="60"/>
      <c r="F843" s="5" t="s">
        <v>517</v>
      </c>
      <c r="G843" s="60"/>
    </row>
    <row r="844" spans="1:7" ht="15.75">
      <c r="A844" s="60"/>
      <c r="B844" s="60"/>
      <c r="C844" s="60"/>
      <c r="D844" s="60" t="e">
        <f>INDEX('Senators Details'!$A$2:$B$77,MATCH(C844,'Senators Details'!$A$2:$A$77,0),2)</f>
        <v>#N/A</v>
      </c>
      <c r="E844" s="60"/>
      <c r="F844" s="5" t="s">
        <v>690</v>
      </c>
      <c r="G844" s="60"/>
    </row>
    <row r="845" spans="1:7" ht="63.75" thickBot="1">
      <c r="A845" s="58"/>
      <c r="B845" s="58"/>
      <c r="C845" s="58"/>
      <c r="D845" s="58" t="e">
        <f>INDEX('Senators Details'!$A$2:$B$77,MATCH(C845,'Senators Details'!$A$2:$A$77,0),2)</f>
        <v>#N/A</v>
      </c>
      <c r="E845" s="58"/>
      <c r="F845" s="4" t="s">
        <v>691</v>
      </c>
      <c r="G845" s="58"/>
    </row>
    <row r="846" spans="1:7" ht="79.5" thickBot="1">
      <c r="A846" s="7">
        <v>165</v>
      </c>
      <c r="B846" s="1" t="s">
        <v>520</v>
      </c>
      <c r="C846" s="1" t="s">
        <v>537</v>
      </c>
      <c r="D846" s="1" t="str">
        <f>INDEX('Senators Details'!$A$2:$B$77,MATCH(C846,'Senators Details'!$A$2:$A$77,0),2)</f>
        <v>ALP</v>
      </c>
      <c r="E846" s="1" t="s">
        <v>518</v>
      </c>
      <c r="F846" s="4" t="s">
        <v>519</v>
      </c>
      <c r="G846" s="44">
        <v>39283</v>
      </c>
    </row>
    <row r="847" spans="1:7" ht="95.25" thickBot="1">
      <c r="A847" s="7">
        <v>166</v>
      </c>
      <c r="B847" s="1" t="s">
        <v>730</v>
      </c>
      <c r="C847" s="1" t="s">
        <v>537</v>
      </c>
      <c r="D847" s="1" t="str">
        <f>INDEX('Senators Details'!$A$2:$B$77,MATCH(C847,'Senators Details'!$A$2:$A$77,0),2)</f>
        <v>ALP</v>
      </c>
      <c r="E847" s="1" t="s">
        <v>518</v>
      </c>
      <c r="F847" s="4" t="s">
        <v>521</v>
      </c>
      <c r="G847" s="44">
        <v>39283</v>
      </c>
    </row>
    <row r="848" spans="1:7" ht="79.5" thickBot="1">
      <c r="A848" s="7">
        <v>167</v>
      </c>
      <c r="B848" s="1" t="s">
        <v>523</v>
      </c>
      <c r="C848" s="1" t="s">
        <v>537</v>
      </c>
      <c r="D848" s="1" t="str">
        <f>INDEX('Senators Details'!$A$2:$B$77,MATCH(C848,'Senators Details'!$A$2:$A$77,0),2)</f>
        <v>ALP</v>
      </c>
      <c r="E848" s="1" t="s">
        <v>518</v>
      </c>
      <c r="F848" s="6" t="s">
        <v>522</v>
      </c>
      <c r="G848" s="44">
        <v>39267</v>
      </c>
    </row>
    <row r="849" spans="1:7" ht="48" thickBot="1">
      <c r="A849" s="7">
        <v>168</v>
      </c>
      <c r="B849" s="1" t="s">
        <v>525</v>
      </c>
      <c r="C849" s="1" t="s">
        <v>537</v>
      </c>
      <c r="D849" s="1" t="str">
        <f>INDEX('Senators Details'!$A$2:$B$77,MATCH(C849,'Senators Details'!$A$2:$A$77,0),2)</f>
        <v>ALP</v>
      </c>
      <c r="E849" s="1" t="s">
        <v>518</v>
      </c>
      <c r="F849" s="6" t="s">
        <v>524</v>
      </c>
      <c r="G849" s="44">
        <v>39267</v>
      </c>
    </row>
    <row r="850" spans="1:7" ht="63">
      <c r="A850" s="57">
        <v>169</v>
      </c>
      <c r="B850" s="57" t="s">
        <v>924</v>
      </c>
      <c r="C850" s="57" t="s">
        <v>537</v>
      </c>
      <c r="D850" s="57" t="str">
        <f>INDEX('Senators Details'!$A$2:$B$77,MATCH(C850,'Senators Details'!$A$2:$A$77,0),2)</f>
        <v>ALP</v>
      </c>
      <c r="E850" s="57" t="s">
        <v>518</v>
      </c>
      <c r="F850" s="5" t="s">
        <v>619</v>
      </c>
      <c r="G850" s="66">
        <v>39267</v>
      </c>
    </row>
    <row r="851" spans="1:7" ht="15.75">
      <c r="A851" s="60"/>
      <c r="B851" s="60"/>
      <c r="C851" s="60"/>
      <c r="D851" s="60" t="e">
        <f>INDEX('Senators Details'!$A$2:$B$77,MATCH(C851,'Senators Details'!$A$2:$A$77,0),2)</f>
        <v>#N/A</v>
      </c>
      <c r="E851" s="60"/>
      <c r="F851" s="5" t="s">
        <v>620</v>
      </c>
      <c r="G851" s="60"/>
    </row>
    <row r="852" spans="1:7" ht="16.5" thickBot="1">
      <c r="A852" s="58"/>
      <c r="B852" s="58"/>
      <c r="C852" s="58"/>
      <c r="D852" s="58" t="e">
        <f>INDEX('Senators Details'!$A$2:$B$77,MATCH(C852,'Senators Details'!$A$2:$A$77,0),2)</f>
        <v>#N/A</v>
      </c>
      <c r="E852" s="58"/>
      <c r="F852" s="4" t="s">
        <v>621</v>
      </c>
      <c r="G852" s="58"/>
    </row>
    <row r="853" spans="1:7" ht="47.25">
      <c r="A853" s="57">
        <v>170</v>
      </c>
      <c r="B853" s="57" t="s">
        <v>924</v>
      </c>
      <c r="C853" s="57" t="s">
        <v>537</v>
      </c>
      <c r="D853" s="57" t="str">
        <f>INDEX('Senators Details'!$A$2:$B$77,MATCH(C853,'Senators Details'!$A$2:$A$77,0),2)</f>
        <v>ALP</v>
      </c>
      <c r="E853" s="57" t="s">
        <v>518</v>
      </c>
      <c r="F853" s="5" t="s">
        <v>623</v>
      </c>
      <c r="G853" s="66">
        <v>39267</v>
      </c>
    </row>
    <row r="854" spans="1:7" ht="31.5">
      <c r="A854" s="60"/>
      <c r="B854" s="60"/>
      <c r="C854" s="60"/>
      <c r="D854" s="60" t="e">
        <f>INDEX('Senators Details'!$A$2:$B$77,MATCH(C854,'Senators Details'!$A$2:$A$77,0),2)</f>
        <v>#N/A</v>
      </c>
      <c r="E854" s="60"/>
      <c r="F854" s="5" t="s">
        <v>624</v>
      </c>
      <c r="G854" s="60"/>
    </row>
    <row r="855" spans="1:7" ht="47.25">
      <c r="A855" s="60"/>
      <c r="B855" s="60"/>
      <c r="C855" s="60"/>
      <c r="D855" s="60" t="e">
        <f>INDEX('Senators Details'!$A$2:$B$77,MATCH(C855,'Senators Details'!$A$2:$A$77,0),2)</f>
        <v>#N/A</v>
      </c>
      <c r="E855" s="60"/>
      <c r="F855" s="5" t="s">
        <v>625</v>
      </c>
      <c r="G855" s="60"/>
    </row>
    <row r="856" spans="1:7" ht="15.75">
      <c r="A856" s="60"/>
      <c r="B856" s="60"/>
      <c r="C856" s="60"/>
      <c r="D856" s="60" t="e">
        <f>INDEX('Senators Details'!$A$2:$B$77,MATCH(C856,'Senators Details'!$A$2:$A$77,0),2)</f>
        <v>#N/A</v>
      </c>
      <c r="E856" s="60"/>
      <c r="F856" s="5" t="s">
        <v>120</v>
      </c>
      <c r="G856" s="60"/>
    </row>
    <row r="857" spans="1:7" ht="15.75">
      <c r="A857" s="60"/>
      <c r="B857" s="60"/>
      <c r="C857" s="60"/>
      <c r="D857" s="60" t="e">
        <f>INDEX('Senators Details'!$A$2:$B$77,MATCH(C857,'Senators Details'!$A$2:$A$77,0),2)</f>
        <v>#N/A</v>
      </c>
      <c r="E857" s="60"/>
      <c r="F857" s="5" t="s">
        <v>627</v>
      </c>
      <c r="G857" s="60"/>
    </row>
    <row r="858" spans="1:7" ht="31.5">
      <c r="A858" s="60"/>
      <c r="B858" s="60"/>
      <c r="C858" s="60"/>
      <c r="D858" s="60" t="e">
        <f>INDEX('Senators Details'!$A$2:$B$77,MATCH(C858,'Senators Details'!$A$2:$A$77,0),2)</f>
        <v>#N/A</v>
      </c>
      <c r="E858" s="60"/>
      <c r="F858" s="5" t="s">
        <v>628</v>
      </c>
      <c r="G858" s="60"/>
    </row>
    <row r="859" spans="1:7" ht="16.5" thickBot="1">
      <c r="A859" s="58"/>
      <c r="B859" s="58"/>
      <c r="C859" s="58"/>
      <c r="D859" s="58" t="e">
        <f>INDEX('Senators Details'!$A$2:$B$77,MATCH(C859,'Senators Details'!$A$2:$A$77,0),2)</f>
        <v>#N/A</v>
      </c>
      <c r="E859" s="58"/>
      <c r="F859" s="1"/>
      <c r="G859" s="58"/>
    </row>
    <row r="860" spans="1:7" ht="78.75">
      <c r="A860" s="57">
        <v>171</v>
      </c>
      <c r="B860" s="57" t="s">
        <v>924</v>
      </c>
      <c r="C860" s="57" t="s">
        <v>537</v>
      </c>
      <c r="D860" s="57" t="str">
        <f>INDEX('Senators Details'!$A$2:$B$77,MATCH(C860,'Senators Details'!$A$2:$A$77,0),2)</f>
        <v>ALP</v>
      </c>
      <c r="E860" s="57" t="s">
        <v>518</v>
      </c>
      <c r="F860" s="5" t="s">
        <v>629</v>
      </c>
      <c r="G860" s="66">
        <v>39267</v>
      </c>
    </row>
    <row r="861" spans="1:7" ht="15.75">
      <c r="A861" s="60"/>
      <c r="B861" s="60"/>
      <c r="C861" s="60"/>
      <c r="D861" s="60" t="e">
        <f>INDEX('Senators Details'!$A$2:$B$77,MATCH(C861,'Senators Details'!$A$2:$A$77,0),2)</f>
        <v>#N/A</v>
      </c>
      <c r="E861" s="60"/>
      <c r="F861" s="5" t="s">
        <v>630</v>
      </c>
      <c r="G861" s="60"/>
    </row>
    <row r="862" spans="1:7" ht="15.75">
      <c r="A862" s="60"/>
      <c r="B862" s="60"/>
      <c r="C862" s="60"/>
      <c r="D862" s="60" t="e">
        <f>INDEX('Senators Details'!$A$2:$B$77,MATCH(C862,'Senators Details'!$A$2:$A$77,0),2)</f>
        <v>#N/A</v>
      </c>
      <c r="E862" s="60"/>
      <c r="F862" s="5" t="s">
        <v>631</v>
      </c>
      <c r="G862" s="60"/>
    </row>
    <row r="863" spans="1:7" ht="31.5">
      <c r="A863" s="60"/>
      <c r="B863" s="60"/>
      <c r="C863" s="60"/>
      <c r="D863" s="60" t="e">
        <f>INDEX('Senators Details'!$A$2:$B$77,MATCH(C863,'Senators Details'!$A$2:$A$77,0),2)</f>
        <v>#N/A</v>
      </c>
      <c r="E863" s="60"/>
      <c r="F863" s="5" t="s">
        <v>632</v>
      </c>
      <c r="G863" s="60"/>
    </row>
    <row r="864" spans="1:7" ht="15.75">
      <c r="A864" s="60"/>
      <c r="B864" s="60"/>
      <c r="C864" s="60"/>
      <c r="D864" s="60" t="e">
        <f>INDEX('Senators Details'!$A$2:$B$77,MATCH(C864,'Senators Details'!$A$2:$A$77,0),2)</f>
        <v>#N/A</v>
      </c>
      <c r="E864" s="60"/>
      <c r="F864" s="5" t="s">
        <v>725</v>
      </c>
      <c r="G864" s="60"/>
    </row>
    <row r="865" spans="1:7" ht="48" thickBot="1">
      <c r="A865" s="58"/>
      <c r="B865" s="58"/>
      <c r="C865" s="58"/>
      <c r="D865" s="58" t="e">
        <f>INDEX('Senators Details'!$A$2:$B$77,MATCH(C865,'Senators Details'!$A$2:$A$77,0),2)</f>
        <v>#N/A</v>
      </c>
      <c r="E865" s="58"/>
      <c r="F865" s="4" t="s">
        <v>694</v>
      </c>
      <c r="G865" s="58"/>
    </row>
    <row r="866" spans="1:7" ht="15.75">
      <c r="A866" s="57">
        <v>172</v>
      </c>
      <c r="B866" s="57" t="s">
        <v>924</v>
      </c>
      <c r="C866" s="57" t="s">
        <v>537</v>
      </c>
      <c r="D866" s="57" t="str">
        <f>INDEX('Senators Details'!$A$2:$B$77,MATCH(C866,'Senators Details'!$A$2:$A$77,0),2)</f>
        <v>ALP</v>
      </c>
      <c r="E866" s="57" t="s">
        <v>518</v>
      </c>
      <c r="F866" s="12" t="s">
        <v>645</v>
      </c>
      <c r="G866" s="66">
        <v>39283</v>
      </c>
    </row>
    <row r="867" spans="1:7" ht="31.5">
      <c r="A867" s="60"/>
      <c r="B867" s="60"/>
      <c r="C867" s="60"/>
      <c r="D867" s="60" t="e">
        <f>INDEX('Senators Details'!$A$2:$B$77,MATCH(C867,'Senators Details'!$A$2:$A$77,0),2)</f>
        <v>#N/A</v>
      </c>
      <c r="E867" s="60"/>
      <c r="F867" s="5" t="s">
        <v>702</v>
      </c>
      <c r="G867" s="60"/>
    </row>
    <row r="868" spans="1:7" ht="204.75" customHeight="1">
      <c r="A868" s="60"/>
      <c r="B868" s="60"/>
      <c r="C868" s="60"/>
      <c r="D868" s="60" t="e">
        <f>INDEX('Senators Details'!$A$2:$B$77,MATCH(C868,'Senators Details'!$A$2:$A$77,0),2)</f>
        <v>#N/A</v>
      </c>
      <c r="E868" s="60"/>
      <c r="F868" s="5" t="s">
        <v>526</v>
      </c>
      <c r="G868" s="60"/>
    </row>
    <row r="869" spans="1:7" ht="63">
      <c r="A869" s="60"/>
      <c r="B869" s="60"/>
      <c r="C869" s="60"/>
      <c r="D869" s="60" t="e">
        <f>INDEX('Senators Details'!$A$2:$B$77,MATCH(C869,'Senators Details'!$A$2:$A$77,0),2)</f>
        <v>#N/A</v>
      </c>
      <c r="E869" s="60"/>
      <c r="F869" s="5" t="s">
        <v>704</v>
      </c>
      <c r="G869" s="60"/>
    </row>
    <row r="870" spans="1:7" ht="15.75">
      <c r="A870" s="60"/>
      <c r="B870" s="60"/>
      <c r="C870" s="60"/>
      <c r="D870" s="60" t="e">
        <f>INDEX('Senators Details'!$A$2:$B$77,MATCH(C870,'Senators Details'!$A$2:$A$77,0),2)</f>
        <v>#N/A</v>
      </c>
      <c r="E870" s="60"/>
      <c r="F870" s="5" t="s">
        <v>103</v>
      </c>
      <c r="G870" s="60"/>
    </row>
    <row r="871" spans="1:7" ht="31.5">
      <c r="A871" s="60"/>
      <c r="B871" s="60"/>
      <c r="C871" s="60"/>
      <c r="D871" s="60" t="e">
        <f>INDEX('Senators Details'!$A$2:$B$77,MATCH(C871,'Senators Details'!$A$2:$A$77,0),2)</f>
        <v>#N/A</v>
      </c>
      <c r="E871" s="60"/>
      <c r="F871" s="5" t="s">
        <v>705</v>
      </c>
      <c r="G871" s="60"/>
    </row>
    <row r="872" spans="1:7" ht="63">
      <c r="A872" s="60"/>
      <c r="B872" s="60"/>
      <c r="C872" s="60"/>
      <c r="D872" s="60" t="e">
        <f>INDEX('Senators Details'!$A$2:$B$77,MATCH(C872,'Senators Details'!$A$2:$A$77,0),2)</f>
        <v>#N/A</v>
      </c>
      <c r="E872" s="60"/>
      <c r="F872" s="5" t="s">
        <v>527</v>
      </c>
      <c r="G872" s="60"/>
    </row>
    <row r="873" spans="1:7" ht="15.75">
      <c r="A873" s="60"/>
      <c r="B873" s="60"/>
      <c r="C873" s="60"/>
      <c r="D873" s="60" t="e">
        <f>INDEX('Senators Details'!$A$2:$B$77,MATCH(C873,'Senators Details'!$A$2:$A$77,0),2)</f>
        <v>#N/A</v>
      </c>
      <c r="E873" s="60"/>
      <c r="F873" s="5" t="s">
        <v>103</v>
      </c>
      <c r="G873" s="60"/>
    </row>
    <row r="874" spans="1:7" ht="32.25" thickBot="1">
      <c r="A874" s="58"/>
      <c r="B874" s="58"/>
      <c r="C874" s="58"/>
      <c r="D874" s="58" t="e">
        <f>INDEX('Senators Details'!$A$2:$B$77,MATCH(C874,'Senators Details'!$A$2:$A$77,0),2)</f>
        <v>#N/A</v>
      </c>
      <c r="E874" s="58"/>
      <c r="F874" s="4" t="s">
        <v>705</v>
      </c>
      <c r="G874" s="58"/>
    </row>
    <row r="875" spans="1:7" ht="317.25" customHeight="1">
      <c r="A875" s="57">
        <v>173</v>
      </c>
      <c r="B875" s="57" t="s">
        <v>924</v>
      </c>
      <c r="C875" s="57" t="s">
        <v>537</v>
      </c>
      <c r="D875" s="57" t="str">
        <f>INDEX('Senators Details'!$A$2:$B$77,MATCH(C875,'Senators Details'!$A$2:$A$77,0),2)</f>
        <v>ALP</v>
      </c>
      <c r="E875" s="57" t="s">
        <v>518</v>
      </c>
      <c r="F875" s="61" t="s">
        <v>452</v>
      </c>
      <c r="G875" s="66">
        <v>39283</v>
      </c>
    </row>
    <row r="876" spans="1:7" ht="13.5" customHeight="1" thickBot="1">
      <c r="A876" s="58"/>
      <c r="B876" s="58"/>
      <c r="C876" s="58"/>
      <c r="D876" s="58" t="e">
        <f>INDEX('Senators Details'!$A$2:$B$77,MATCH(C876,'Senators Details'!$A$2:$A$77,0),2)</f>
        <v>#N/A</v>
      </c>
      <c r="E876" s="58"/>
      <c r="F876" s="62"/>
      <c r="G876" s="58"/>
    </row>
    <row r="877" spans="1:7" ht="15.75">
      <c r="A877" s="57">
        <v>174</v>
      </c>
      <c r="B877" s="57" t="s">
        <v>924</v>
      </c>
      <c r="C877" s="57" t="s">
        <v>537</v>
      </c>
      <c r="D877" s="57" t="str">
        <f>INDEX('Senators Details'!$A$2:$B$77,MATCH(C877,'Senators Details'!$A$2:$A$77,0),2)</f>
        <v>ALP</v>
      </c>
      <c r="E877" s="57" t="s">
        <v>518</v>
      </c>
      <c r="F877" s="5" t="s">
        <v>393</v>
      </c>
      <c r="G877" s="66">
        <v>39279</v>
      </c>
    </row>
    <row r="878" spans="1:7" ht="47.25">
      <c r="A878" s="60"/>
      <c r="B878" s="60"/>
      <c r="C878" s="60"/>
      <c r="D878" s="60" t="e">
        <f>INDEX('Senators Details'!$A$2:$B$77,MATCH(C878,'Senators Details'!$A$2:$A$77,0),2)</f>
        <v>#N/A</v>
      </c>
      <c r="E878" s="60"/>
      <c r="F878" s="5" t="s">
        <v>394</v>
      </c>
      <c r="G878" s="60"/>
    </row>
    <row r="879" spans="1:7" ht="31.5">
      <c r="A879" s="60"/>
      <c r="B879" s="60"/>
      <c r="C879" s="60"/>
      <c r="D879" s="60" t="e">
        <f>INDEX('Senators Details'!$A$2:$B$77,MATCH(C879,'Senators Details'!$A$2:$A$77,0),2)</f>
        <v>#N/A</v>
      </c>
      <c r="E879" s="60"/>
      <c r="F879" s="5" t="s">
        <v>395</v>
      </c>
      <c r="G879" s="60"/>
    </row>
    <row r="880" spans="1:7" ht="15.75">
      <c r="A880" s="60"/>
      <c r="B880" s="60"/>
      <c r="C880" s="60"/>
      <c r="D880" s="60" t="e">
        <f>INDEX('Senators Details'!$A$2:$B$77,MATCH(C880,'Senators Details'!$A$2:$A$77,0),2)</f>
        <v>#N/A</v>
      </c>
      <c r="E880" s="60"/>
      <c r="F880" s="5" t="s">
        <v>396</v>
      </c>
      <c r="G880" s="60"/>
    </row>
    <row r="881" spans="1:7" ht="15.75">
      <c r="A881" s="60"/>
      <c r="B881" s="60"/>
      <c r="C881" s="60"/>
      <c r="D881" s="60" t="e">
        <f>INDEX('Senators Details'!$A$2:$B$77,MATCH(C881,'Senators Details'!$A$2:$A$77,0),2)</f>
        <v>#N/A</v>
      </c>
      <c r="E881" s="60"/>
      <c r="F881" s="5" t="s">
        <v>397</v>
      </c>
      <c r="G881" s="60"/>
    </row>
    <row r="882" spans="1:7" ht="15.75">
      <c r="A882" s="60"/>
      <c r="B882" s="60"/>
      <c r="C882" s="60"/>
      <c r="D882" s="60" t="e">
        <f>INDEX('Senators Details'!$A$2:$B$77,MATCH(C882,'Senators Details'!$A$2:$A$77,0),2)</f>
        <v>#N/A</v>
      </c>
      <c r="E882" s="60"/>
      <c r="F882" s="5" t="s">
        <v>655</v>
      </c>
      <c r="G882" s="60"/>
    </row>
    <row r="883" spans="1:7" ht="15.75">
      <c r="A883" s="60"/>
      <c r="B883" s="60"/>
      <c r="C883" s="60"/>
      <c r="D883" s="60" t="e">
        <f>INDEX('Senators Details'!$A$2:$B$77,MATCH(C883,'Senators Details'!$A$2:$A$77,0),2)</f>
        <v>#N/A</v>
      </c>
      <c r="E883" s="60"/>
      <c r="F883" s="5" t="s">
        <v>656</v>
      </c>
      <c r="G883" s="60"/>
    </row>
    <row r="884" spans="1:7" ht="31.5">
      <c r="A884" s="60"/>
      <c r="B884" s="60"/>
      <c r="C884" s="60"/>
      <c r="D884" s="60" t="e">
        <f>INDEX('Senators Details'!$A$2:$B$77,MATCH(C884,'Senators Details'!$A$2:$A$77,0),2)</f>
        <v>#N/A</v>
      </c>
      <c r="E884" s="60"/>
      <c r="F884" s="5" t="s">
        <v>657</v>
      </c>
      <c r="G884" s="60"/>
    </row>
    <row r="885" spans="1:7" ht="15.75">
      <c r="A885" s="60"/>
      <c r="B885" s="60"/>
      <c r="C885" s="60"/>
      <c r="D885" s="60" t="e">
        <f>INDEX('Senators Details'!$A$2:$B$77,MATCH(C885,'Senators Details'!$A$2:$A$77,0),2)</f>
        <v>#N/A</v>
      </c>
      <c r="E885" s="60"/>
      <c r="F885" s="5" t="s">
        <v>658</v>
      </c>
      <c r="G885" s="60"/>
    </row>
    <row r="886" spans="1:7" ht="63">
      <c r="A886" s="60"/>
      <c r="B886" s="60"/>
      <c r="C886" s="60"/>
      <c r="D886" s="60" t="e">
        <f>INDEX('Senators Details'!$A$2:$B$77,MATCH(C886,'Senators Details'!$A$2:$A$77,0),2)</f>
        <v>#N/A</v>
      </c>
      <c r="E886" s="60"/>
      <c r="F886" s="5" t="s">
        <v>453</v>
      </c>
      <c r="G886" s="60"/>
    </row>
    <row r="887" spans="1:7" ht="15.75">
      <c r="A887" s="60"/>
      <c r="B887" s="60"/>
      <c r="C887" s="60"/>
      <c r="D887" s="60" t="e">
        <f>INDEX('Senators Details'!$A$2:$B$77,MATCH(C887,'Senators Details'!$A$2:$A$77,0),2)</f>
        <v>#N/A</v>
      </c>
      <c r="E887" s="60"/>
      <c r="F887" s="5" t="s">
        <v>660</v>
      </c>
      <c r="G887" s="60"/>
    </row>
    <row r="888" spans="1:7" ht="31.5">
      <c r="A888" s="60"/>
      <c r="B888" s="60"/>
      <c r="C888" s="60"/>
      <c r="D888" s="60" t="e">
        <f>INDEX('Senators Details'!$A$2:$B$77,MATCH(C888,'Senators Details'!$A$2:$A$77,0),2)</f>
        <v>#N/A</v>
      </c>
      <c r="E888" s="60"/>
      <c r="F888" s="5" t="s">
        <v>661</v>
      </c>
      <c r="G888" s="60"/>
    </row>
    <row r="889" spans="1:7" ht="31.5">
      <c r="A889" s="60"/>
      <c r="B889" s="60"/>
      <c r="C889" s="60"/>
      <c r="D889" s="60" t="e">
        <f>INDEX('Senators Details'!$A$2:$B$77,MATCH(C889,'Senators Details'!$A$2:$A$77,0),2)</f>
        <v>#N/A</v>
      </c>
      <c r="E889" s="60"/>
      <c r="F889" s="5" t="s">
        <v>662</v>
      </c>
      <c r="G889" s="60"/>
    </row>
    <row r="890" spans="1:7" ht="31.5">
      <c r="A890" s="60"/>
      <c r="B890" s="60"/>
      <c r="C890" s="60"/>
      <c r="D890" s="60" t="e">
        <f>INDEX('Senators Details'!$A$2:$B$77,MATCH(C890,'Senators Details'!$A$2:$A$77,0),2)</f>
        <v>#N/A</v>
      </c>
      <c r="E890" s="60"/>
      <c r="F890" s="5" t="s">
        <v>663</v>
      </c>
      <c r="G890" s="60"/>
    </row>
    <row r="891" spans="1:7" ht="32.25" thickBot="1">
      <c r="A891" s="58"/>
      <c r="B891" s="58"/>
      <c r="C891" s="58"/>
      <c r="D891" s="58" t="e">
        <f>INDEX('Senators Details'!$A$2:$B$77,MATCH(C891,'Senators Details'!$A$2:$A$77,0),2)</f>
        <v>#N/A</v>
      </c>
      <c r="E891" s="58"/>
      <c r="F891" s="4" t="s">
        <v>664</v>
      </c>
      <c r="G891" s="58"/>
    </row>
    <row r="892" spans="1:7" ht="32.25" thickBot="1">
      <c r="A892" s="7">
        <v>175</v>
      </c>
      <c r="B892" s="1" t="s">
        <v>530</v>
      </c>
      <c r="C892" s="1" t="s">
        <v>588</v>
      </c>
      <c r="D892" s="1" t="str">
        <f>INDEX('Senators Details'!$A$2:$B$77,MATCH(C892,'Senators Details'!$A$2:$A$77,0),2)</f>
        <v>ALP</v>
      </c>
      <c r="E892" s="1" t="s">
        <v>528</v>
      </c>
      <c r="F892" s="4" t="s">
        <v>529</v>
      </c>
      <c r="G892" s="44">
        <v>39258</v>
      </c>
    </row>
    <row r="893" spans="1:7" ht="15.75">
      <c r="A893" s="57">
        <v>176</v>
      </c>
      <c r="B893" s="57" t="s">
        <v>785</v>
      </c>
      <c r="C893" s="57" t="s">
        <v>537</v>
      </c>
      <c r="D893" s="57" t="str">
        <f>INDEX('Senators Details'!$A$2:$B$77,MATCH(C893,'Senators Details'!$A$2:$A$77,0),2)</f>
        <v>ALP</v>
      </c>
      <c r="E893" s="57" t="s">
        <v>528</v>
      </c>
      <c r="F893" s="3" t="s">
        <v>531</v>
      </c>
      <c r="G893" s="66">
        <v>39311</v>
      </c>
    </row>
    <row r="894" spans="1:7" ht="31.5">
      <c r="A894" s="60"/>
      <c r="B894" s="60"/>
      <c r="C894" s="60"/>
      <c r="D894" s="60" t="e">
        <f>INDEX('Senators Details'!$A$2:$B$77,MATCH(C894,'Senators Details'!$A$2:$A$77,0),2)</f>
        <v>#N/A</v>
      </c>
      <c r="E894" s="60"/>
      <c r="F894" s="3" t="s">
        <v>532</v>
      </c>
      <c r="G894" s="60"/>
    </row>
    <row r="895" spans="1:7" ht="31.5">
      <c r="A895" s="60"/>
      <c r="B895" s="60"/>
      <c r="C895" s="60"/>
      <c r="D895" s="60" t="e">
        <f>INDEX('Senators Details'!$A$2:$B$77,MATCH(C895,'Senators Details'!$A$2:$A$77,0),2)</f>
        <v>#N/A</v>
      </c>
      <c r="E895" s="60"/>
      <c r="F895" s="3" t="s">
        <v>783</v>
      </c>
      <c r="G895" s="60"/>
    </row>
    <row r="896" spans="1:7" ht="32.25" thickBot="1">
      <c r="A896" s="58"/>
      <c r="B896" s="58"/>
      <c r="C896" s="58"/>
      <c r="D896" s="58" t="e">
        <f>INDEX('Senators Details'!$A$2:$B$77,MATCH(C896,'Senators Details'!$A$2:$A$77,0),2)</f>
        <v>#N/A</v>
      </c>
      <c r="E896" s="58"/>
      <c r="F896" s="4" t="s">
        <v>784</v>
      </c>
      <c r="G896" s="58"/>
    </row>
    <row r="897" spans="1:7" ht="15.75">
      <c r="A897" s="57">
        <v>177</v>
      </c>
      <c r="B897" s="57" t="s">
        <v>295</v>
      </c>
      <c r="C897" s="57" t="s">
        <v>171</v>
      </c>
      <c r="D897" s="57" t="str">
        <f>INDEX('Senators Details'!$A$2:$B$77,MATCH(C897,'Senators Details'!$A$2:$A$77,0),2)</f>
        <v>LP</v>
      </c>
      <c r="E897" s="57" t="s">
        <v>528</v>
      </c>
      <c r="F897" s="5" t="s">
        <v>786</v>
      </c>
      <c r="G897" s="66">
        <v>39258</v>
      </c>
    </row>
    <row r="898" spans="1:7" ht="63.75" thickBot="1">
      <c r="A898" s="58"/>
      <c r="B898" s="58"/>
      <c r="C898" s="58"/>
      <c r="D898" s="58" t="e">
        <f>INDEX('Senators Details'!$A$2:$B$77,MATCH(C898,'Senators Details'!$A$2:$A$77,0),2)</f>
        <v>#N/A</v>
      </c>
      <c r="E898" s="58"/>
      <c r="F898" s="6" t="s">
        <v>787</v>
      </c>
      <c r="G898" s="58"/>
    </row>
    <row r="899" spans="1:7" ht="32.25" thickBot="1">
      <c r="A899" s="7">
        <v>178</v>
      </c>
      <c r="B899" s="1" t="s">
        <v>789</v>
      </c>
      <c r="C899" s="1" t="s">
        <v>537</v>
      </c>
      <c r="D899" s="1" t="str">
        <f>INDEX('Senators Details'!$A$2:$B$77,MATCH(C899,'Senators Details'!$A$2:$A$77,0),2)</f>
        <v>ALP</v>
      </c>
      <c r="E899" s="1" t="s">
        <v>528</v>
      </c>
      <c r="F899" s="4" t="s">
        <v>788</v>
      </c>
      <c r="G899" s="44">
        <v>36702</v>
      </c>
    </row>
    <row r="900" spans="1:7" ht="48" thickBot="1">
      <c r="A900" s="7">
        <v>179</v>
      </c>
      <c r="B900" s="1" t="s">
        <v>792</v>
      </c>
      <c r="C900" s="1" t="s">
        <v>537</v>
      </c>
      <c r="D900" s="1" t="str">
        <f>INDEX('Senators Details'!$A$2:$B$77,MATCH(C900,'Senators Details'!$A$2:$A$77,0),2)</f>
        <v>ALP</v>
      </c>
      <c r="E900" s="1" t="s">
        <v>790</v>
      </c>
      <c r="F900" s="6" t="s">
        <v>791</v>
      </c>
      <c r="G900" s="44">
        <v>39252</v>
      </c>
    </row>
    <row r="901" spans="1:7" ht="15.75">
      <c r="A901" s="57">
        <v>180</v>
      </c>
      <c r="B901" s="57" t="s">
        <v>924</v>
      </c>
      <c r="C901" s="61" t="s">
        <v>537</v>
      </c>
      <c r="D901" s="61" t="str">
        <f>INDEX('Senators Details'!$A$2:$B$77,MATCH(C901,'Senators Details'!$A$2:$A$77,0),2)</f>
        <v>ALP</v>
      </c>
      <c r="E901" s="57" t="s">
        <v>790</v>
      </c>
      <c r="F901" s="3" t="s">
        <v>793</v>
      </c>
      <c r="G901" s="70">
        <v>39493</v>
      </c>
    </row>
    <row r="902" spans="1:7" ht="63">
      <c r="A902" s="60"/>
      <c r="B902" s="60"/>
      <c r="C902" s="65"/>
      <c r="D902" s="65" t="e">
        <f>INDEX('Senators Details'!$A$2:$B$77,MATCH(C902,'Senators Details'!$A$2:$A$77,0),2)</f>
        <v>#N/A</v>
      </c>
      <c r="E902" s="60"/>
      <c r="F902" s="3" t="s">
        <v>794</v>
      </c>
      <c r="G902" s="60"/>
    </row>
    <row r="903" spans="1:7" ht="31.5">
      <c r="A903" s="60"/>
      <c r="B903" s="60"/>
      <c r="C903" s="65"/>
      <c r="D903" s="65" t="e">
        <f>INDEX('Senators Details'!$A$2:$B$77,MATCH(C903,'Senators Details'!$A$2:$A$77,0),2)</f>
        <v>#N/A</v>
      </c>
      <c r="E903" s="60"/>
      <c r="F903" s="3" t="s">
        <v>795</v>
      </c>
      <c r="G903" s="60"/>
    </row>
    <row r="904" spans="1:7" ht="252.75" customHeight="1" thickBot="1">
      <c r="A904" s="58"/>
      <c r="B904" s="58"/>
      <c r="C904" s="62"/>
      <c r="D904" s="62" t="e">
        <f>INDEX('Senators Details'!$A$2:$B$77,MATCH(C904,'Senators Details'!$A$2:$A$77,0),2)</f>
        <v>#N/A</v>
      </c>
      <c r="E904" s="58"/>
      <c r="F904" s="6" t="s">
        <v>796</v>
      </c>
      <c r="G904" s="58"/>
    </row>
    <row r="905" spans="1:7" ht="48" thickBot="1">
      <c r="A905" s="7">
        <v>181</v>
      </c>
      <c r="B905" s="1" t="s">
        <v>1</v>
      </c>
      <c r="C905" s="1" t="s">
        <v>537</v>
      </c>
      <c r="D905" s="1" t="str">
        <f>INDEX('Senators Details'!$A$2:$B$77,MATCH(C905,'Senators Details'!$A$2:$A$77,0),2)</f>
        <v>ALP</v>
      </c>
      <c r="E905" s="1" t="s">
        <v>797</v>
      </c>
      <c r="F905" s="6" t="s">
        <v>0</v>
      </c>
      <c r="G905" s="44">
        <v>39279</v>
      </c>
    </row>
    <row r="906" spans="1:7" ht="32.25" thickBot="1">
      <c r="A906" s="7">
        <v>182</v>
      </c>
      <c r="B906" s="1" t="s">
        <v>1</v>
      </c>
      <c r="C906" s="1" t="s">
        <v>537</v>
      </c>
      <c r="D906" s="1" t="str">
        <f>INDEX('Senators Details'!$A$2:$B$77,MATCH(C906,'Senators Details'!$A$2:$A$77,0),2)</f>
        <v>ALP</v>
      </c>
      <c r="E906" s="1" t="s">
        <v>797</v>
      </c>
      <c r="F906" s="6" t="s">
        <v>2</v>
      </c>
      <c r="G906" s="44">
        <v>39279</v>
      </c>
    </row>
    <row r="907" spans="1:7" ht="16.5" thickBot="1">
      <c r="A907" s="7">
        <v>183</v>
      </c>
      <c r="B907" s="1" t="s">
        <v>4</v>
      </c>
      <c r="C907" s="1" t="s">
        <v>537</v>
      </c>
      <c r="D907" s="1" t="str">
        <f>INDEX('Senators Details'!$A$2:$B$77,MATCH(C907,'Senators Details'!$A$2:$A$77,0),2)</f>
        <v>ALP</v>
      </c>
      <c r="E907" s="1" t="s">
        <v>797</v>
      </c>
      <c r="F907" s="6" t="s">
        <v>3</v>
      </c>
      <c r="G907" s="44">
        <v>39279</v>
      </c>
    </row>
    <row r="908" spans="1:7" ht="144" customHeight="1">
      <c r="A908" s="57">
        <v>184</v>
      </c>
      <c r="B908" s="57" t="s">
        <v>6</v>
      </c>
      <c r="C908" s="57" t="s">
        <v>537</v>
      </c>
      <c r="D908" s="57" t="str">
        <f>INDEX('Senators Details'!$A$2:$B$77,MATCH(C908,'Senators Details'!$A$2:$A$77,0),2)</f>
        <v>ALP</v>
      </c>
      <c r="E908" s="57" t="s">
        <v>797</v>
      </c>
      <c r="F908" s="61" t="s">
        <v>5</v>
      </c>
      <c r="G908" s="66">
        <v>39279</v>
      </c>
    </row>
    <row r="909" spans="1:7" ht="13.5" customHeight="1" thickBot="1">
      <c r="A909" s="58"/>
      <c r="B909" s="58"/>
      <c r="C909" s="58"/>
      <c r="D909" s="58" t="e">
        <f>INDEX('Senators Details'!$A$2:$B$77,MATCH(C909,'Senators Details'!$A$2:$A$77,0),2)</f>
        <v>#N/A</v>
      </c>
      <c r="E909" s="58"/>
      <c r="F909" s="62"/>
      <c r="G909" s="58"/>
    </row>
    <row r="910" spans="1:7" ht="32.25" thickBot="1">
      <c r="A910" s="7">
        <v>185</v>
      </c>
      <c r="B910" s="1" t="s">
        <v>6</v>
      </c>
      <c r="C910" s="1" t="s">
        <v>171</v>
      </c>
      <c r="D910" s="1" t="str">
        <f>INDEX('Senators Details'!$A$2:$B$77,MATCH(C910,'Senators Details'!$A$2:$A$77,0),2)</f>
        <v>LP</v>
      </c>
      <c r="E910" s="1" t="s">
        <v>797</v>
      </c>
      <c r="F910" s="6" t="s">
        <v>7</v>
      </c>
      <c r="G910" s="44">
        <v>39279</v>
      </c>
    </row>
    <row r="911" spans="1:7" ht="63.75" thickBot="1">
      <c r="A911" s="7">
        <v>186</v>
      </c>
      <c r="B911" s="1" t="s">
        <v>9</v>
      </c>
      <c r="C911" s="1" t="s">
        <v>537</v>
      </c>
      <c r="D911" s="1" t="str">
        <f>INDEX('Senators Details'!$A$2:$B$77,MATCH(C911,'Senators Details'!$A$2:$A$77,0),2)</f>
        <v>ALP</v>
      </c>
      <c r="E911" s="1" t="s">
        <v>797</v>
      </c>
      <c r="F911" s="6" t="s">
        <v>8</v>
      </c>
      <c r="G911" s="44">
        <v>39279</v>
      </c>
    </row>
    <row r="912" spans="1:7" ht="48" thickBot="1">
      <c r="A912" s="7">
        <v>187</v>
      </c>
      <c r="B912" s="1" t="s">
        <v>9</v>
      </c>
      <c r="C912" s="1" t="s">
        <v>537</v>
      </c>
      <c r="D912" s="1" t="str">
        <f>INDEX('Senators Details'!$A$2:$B$77,MATCH(C912,'Senators Details'!$A$2:$A$77,0),2)</f>
        <v>ALP</v>
      </c>
      <c r="E912" s="1" t="s">
        <v>797</v>
      </c>
      <c r="F912" s="6" t="s">
        <v>10</v>
      </c>
      <c r="G912" s="44">
        <v>39279</v>
      </c>
    </row>
    <row r="913" spans="1:7" ht="15.75">
      <c r="A913" s="57">
        <v>188</v>
      </c>
      <c r="B913" s="57" t="s">
        <v>14</v>
      </c>
      <c r="C913" s="57" t="s">
        <v>171</v>
      </c>
      <c r="D913" s="57" t="str">
        <f>INDEX('Senators Details'!$A$2:$B$77,MATCH(C913,'Senators Details'!$A$2:$A$77,0),2)</f>
        <v>LP</v>
      </c>
      <c r="E913" s="57" t="s">
        <v>797</v>
      </c>
      <c r="F913" s="5" t="s">
        <v>786</v>
      </c>
      <c r="G913" s="66">
        <v>39279</v>
      </c>
    </row>
    <row r="914" spans="1:7" ht="31.5">
      <c r="A914" s="60"/>
      <c r="B914" s="60"/>
      <c r="C914" s="60"/>
      <c r="D914" s="60" t="e">
        <f>INDEX('Senators Details'!$A$2:$B$77,MATCH(C914,'Senators Details'!$A$2:$A$77,0),2)</f>
        <v>#N/A</v>
      </c>
      <c r="E914" s="60"/>
      <c r="F914" s="5" t="s">
        <v>11</v>
      </c>
      <c r="G914" s="60"/>
    </row>
    <row r="915" spans="1:7" ht="15.75">
      <c r="A915" s="60"/>
      <c r="B915" s="60"/>
      <c r="C915" s="60"/>
      <c r="D915" s="60" t="e">
        <f>INDEX('Senators Details'!$A$2:$B$77,MATCH(C915,'Senators Details'!$A$2:$A$77,0),2)</f>
        <v>#N/A</v>
      </c>
      <c r="E915" s="60"/>
      <c r="F915" s="5" t="s">
        <v>12</v>
      </c>
      <c r="G915" s="60"/>
    </row>
    <row r="916" spans="1:7" ht="48" thickBot="1">
      <c r="A916" s="58"/>
      <c r="B916" s="58"/>
      <c r="C916" s="58"/>
      <c r="D916" s="58" t="e">
        <f>INDEX('Senators Details'!$A$2:$B$77,MATCH(C916,'Senators Details'!$A$2:$A$77,0),2)</f>
        <v>#N/A</v>
      </c>
      <c r="E916" s="58"/>
      <c r="F916" s="6" t="s">
        <v>13</v>
      </c>
      <c r="G916" s="58"/>
    </row>
    <row r="917" spans="1:7" ht="78.75">
      <c r="A917" s="57">
        <v>189</v>
      </c>
      <c r="B917" s="57" t="s">
        <v>924</v>
      </c>
      <c r="C917" s="57" t="s">
        <v>537</v>
      </c>
      <c r="D917" s="57" t="str">
        <f>INDEX('Senators Details'!$A$2:$B$77,MATCH(C917,'Senators Details'!$A$2:$A$77,0),2)</f>
        <v>ALP</v>
      </c>
      <c r="E917" s="57" t="s">
        <v>797</v>
      </c>
      <c r="F917" s="5" t="s">
        <v>15</v>
      </c>
      <c r="G917" s="66">
        <v>39279</v>
      </c>
    </row>
    <row r="918" spans="1:7" ht="31.5">
      <c r="A918" s="60"/>
      <c r="B918" s="60"/>
      <c r="C918" s="60"/>
      <c r="D918" s="60" t="e">
        <f>INDEX('Senators Details'!$A$2:$B$77,MATCH(C918,'Senators Details'!$A$2:$A$77,0),2)</f>
        <v>#N/A</v>
      </c>
      <c r="E918" s="60"/>
      <c r="F918" s="5" t="s">
        <v>16</v>
      </c>
      <c r="G918" s="60"/>
    </row>
    <row r="919" spans="1:7" ht="15.75">
      <c r="A919" s="60"/>
      <c r="B919" s="60"/>
      <c r="C919" s="60"/>
      <c r="D919" s="60" t="e">
        <f>INDEX('Senators Details'!$A$2:$B$77,MATCH(C919,'Senators Details'!$A$2:$A$77,0),2)</f>
        <v>#N/A</v>
      </c>
      <c r="E919" s="60"/>
      <c r="F919" s="5" t="s">
        <v>17</v>
      </c>
      <c r="G919" s="60"/>
    </row>
    <row r="920" spans="1:7" ht="63">
      <c r="A920" s="60"/>
      <c r="B920" s="60"/>
      <c r="C920" s="60"/>
      <c r="D920" s="60" t="e">
        <f>INDEX('Senators Details'!$A$2:$B$77,MATCH(C920,'Senators Details'!$A$2:$A$77,0),2)</f>
        <v>#N/A</v>
      </c>
      <c r="E920" s="60"/>
      <c r="F920" s="5" t="s">
        <v>18</v>
      </c>
      <c r="G920" s="60"/>
    </row>
    <row r="921" spans="1:7" ht="31.5">
      <c r="A921" s="60"/>
      <c r="B921" s="60"/>
      <c r="C921" s="60"/>
      <c r="D921" s="60" t="e">
        <f>INDEX('Senators Details'!$A$2:$B$77,MATCH(C921,'Senators Details'!$A$2:$A$77,0),2)</f>
        <v>#N/A</v>
      </c>
      <c r="E921" s="60"/>
      <c r="F921" s="5" t="s">
        <v>19</v>
      </c>
      <c r="G921" s="60"/>
    </row>
    <row r="922" spans="1:7" ht="31.5">
      <c r="A922" s="60"/>
      <c r="B922" s="60"/>
      <c r="C922" s="60"/>
      <c r="D922" s="60" t="e">
        <f>INDEX('Senators Details'!$A$2:$B$77,MATCH(C922,'Senators Details'!$A$2:$A$77,0),2)</f>
        <v>#N/A</v>
      </c>
      <c r="E922" s="60"/>
      <c r="F922" s="5" t="s">
        <v>20</v>
      </c>
      <c r="G922" s="60"/>
    </row>
    <row r="923" spans="1:7" ht="31.5">
      <c r="A923" s="60"/>
      <c r="B923" s="60"/>
      <c r="C923" s="60"/>
      <c r="D923" s="60" t="e">
        <f>INDEX('Senators Details'!$A$2:$B$77,MATCH(C923,'Senators Details'!$A$2:$A$77,0),2)</f>
        <v>#N/A</v>
      </c>
      <c r="E923" s="60"/>
      <c r="F923" s="5" t="s">
        <v>21</v>
      </c>
      <c r="G923" s="60"/>
    </row>
    <row r="924" spans="1:7" ht="47.25">
      <c r="A924" s="60"/>
      <c r="B924" s="60"/>
      <c r="C924" s="60"/>
      <c r="D924" s="60" t="e">
        <f>INDEX('Senators Details'!$A$2:$B$77,MATCH(C924,'Senators Details'!$A$2:$A$77,0),2)</f>
        <v>#N/A</v>
      </c>
      <c r="E924" s="60"/>
      <c r="F924" s="5" t="s">
        <v>22</v>
      </c>
      <c r="G924" s="60"/>
    </row>
    <row r="925" spans="1:7" ht="47.25">
      <c r="A925" s="60"/>
      <c r="B925" s="60"/>
      <c r="C925" s="60"/>
      <c r="D925" s="60" t="e">
        <f>INDEX('Senators Details'!$A$2:$B$77,MATCH(C925,'Senators Details'!$A$2:$A$77,0),2)</f>
        <v>#N/A</v>
      </c>
      <c r="E925" s="60"/>
      <c r="F925" s="5" t="s">
        <v>23</v>
      </c>
      <c r="G925" s="60"/>
    </row>
    <row r="926" spans="1:7" ht="78.75">
      <c r="A926" s="60"/>
      <c r="B926" s="60"/>
      <c r="C926" s="60"/>
      <c r="D926" s="60" t="e">
        <f>INDEX('Senators Details'!$A$2:$B$77,MATCH(C926,'Senators Details'!$A$2:$A$77,0),2)</f>
        <v>#N/A</v>
      </c>
      <c r="E926" s="60"/>
      <c r="F926" s="5" t="s">
        <v>24</v>
      </c>
      <c r="G926" s="60"/>
    </row>
    <row r="927" spans="1:7" ht="15.75">
      <c r="A927" s="60"/>
      <c r="B927" s="60"/>
      <c r="C927" s="60"/>
      <c r="D927" s="60" t="e">
        <f>INDEX('Senators Details'!$A$2:$B$77,MATCH(C927,'Senators Details'!$A$2:$A$77,0),2)</f>
        <v>#N/A</v>
      </c>
      <c r="E927" s="60"/>
      <c r="F927" s="5" t="s">
        <v>58</v>
      </c>
      <c r="G927" s="60"/>
    </row>
    <row r="928" spans="1:7" ht="15.75">
      <c r="A928" s="60"/>
      <c r="B928" s="60"/>
      <c r="C928" s="60"/>
      <c r="D928" s="60" t="e">
        <f>INDEX('Senators Details'!$A$2:$B$77,MATCH(C928,'Senators Details'!$A$2:$A$77,0),2)</f>
        <v>#N/A</v>
      </c>
      <c r="E928" s="60"/>
      <c r="F928" s="5" t="s">
        <v>725</v>
      </c>
      <c r="G928" s="60"/>
    </row>
    <row r="929" spans="1:7" ht="15.75">
      <c r="A929" s="60"/>
      <c r="B929" s="60"/>
      <c r="C929" s="60"/>
      <c r="D929" s="60" t="e">
        <f>INDEX('Senators Details'!$A$2:$B$77,MATCH(C929,'Senators Details'!$A$2:$A$77,0),2)</f>
        <v>#N/A</v>
      </c>
      <c r="E929" s="60"/>
      <c r="F929" s="5" t="s">
        <v>25</v>
      </c>
      <c r="G929" s="60"/>
    </row>
    <row r="930" spans="1:7" ht="174" customHeight="1" thickBot="1">
      <c r="A930" s="58"/>
      <c r="B930" s="58"/>
      <c r="C930" s="58"/>
      <c r="D930" s="58" t="e">
        <f>INDEX('Senators Details'!$A$2:$B$77,MATCH(C930,'Senators Details'!$A$2:$A$77,0),2)</f>
        <v>#N/A</v>
      </c>
      <c r="E930" s="58"/>
      <c r="F930" s="6" t="s">
        <v>26</v>
      </c>
      <c r="G930" s="58"/>
    </row>
    <row r="931" spans="1:7" ht="31.5">
      <c r="A931" s="57">
        <v>190</v>
      </c>
      <c r="B931" s="57" t="s">
        <v>924</v>
      </c>
      <c r="C931" s="57" t="s">
        <v>537</v>
      </c>
      <c r="D931" s="57" t="str">
        <f>INDEX('Senators Details'!$A$2:$B$77,MATCH(C931,'Senators Details'!$A$2:$A$77,0),2)</f>
        <v>ALP</v>
      </c>
      <c r="E931" s="57" t="s">
        <v>797</v>
      </c>
      <c r="F931" s="5" t="s">
        <v>183</v>
      </c>
      <c r="G931" s="66">
        <v>39279</v>
      </c>
    </row>
    <row r="932" spans="1:7" ht="15.75">
      <c r="A932" s="60"/>
      <c r="B932" s="60"/>
      <c r="C932" s="60"/>
      <c r="D932" s="60" t="e">
        <f>INDEX('Senators Details'!$A$2:$B$77,MATCH(C932,'Senators Details'!$A$2:$A$77,0),2)</f>
        <v>#N/A</v>
      </c>
      <c r="E932" s="60"/>
      <c r="F932" s="12" t="s">
        <v>27</v>
      </c>
      <c r="G932" s="60"/>
    </row>
    <row r="933" spans="1:7" ht="31.5">
      <c r="A933" s="60"/>
      <c r="B933" s="60"/>
      <c r="C933" s="60"/>
      <c r="D933" s="60" t="e">
        <f>INDEX('Senators Details'!$A$2:$B$77,MATCH(C933,'Senators Details'!$A$2:$A$77,0),2)</f>
        <v>#N/A</v>
      </c>
      <c r="E933" s="60"/>
      <c r="F933" s="5" t="s">
        <v>28</v>
      </c>
      <c r="G933" s="60"/>
    </row>
    <row r="934" spans="1:7" ht="31.5">
      <c r="A934" s="60"/>
      <c r="B934" s="60"/>
      <c r="C934" s="60"/>
      <c r="D934" s="60" t="e">
        <f>INDEX('Senators Details'!$A$2:$B$77,MATCH(C934,'Senators Details'!$A$2:$A$77,0),2)</f>
        <v>#N/A</v>
      </c>
      <c r="E934" s="60"/>
      <c r="F934" s="5" t="s">
        <v>29</v>
      </c>
      <c r="G934" s="60"/>
    </row>
    <row r="935" spans="1:7" ht="31.5">
      <c r="A935" s="60"/>
      <c r="B935" s="60"/>
      <c r="C935" s="60"/>
      <c r="D935" s="60" t="e">
        <f>INDEX('Senators Details'!$A$2:$B$77,MATCH(C935,'Senators Details'!$A$2:$A$77,0),2)</f>
        <v>#N/A</v>
      </c>
      <c r="E935" s="60"/>
      <c r="F935" s="5" t="s">
        <v>30</v>
      </c>
      <c r="G935" s="60"/>
    </row>
    <row r="936" spans="1:7" ht="15.75">
      <c r="A936" s="60"/>
      <c r="B936" s="60"/>
      <c r="C936" s="60"/>
      <c r="D936" s="60" t="e">
        <f>INDEX('Senators Details'!$A$2:$B$77,MATCH(C936,'Senators Details'!$A$2:$A$77,0),2)</f>
        <v>#N/A</v>
      </c>
      <c r="E936" s="60"/>
      <c r="F936" s="5" t="s">
        <v>650</v>
      </c>
      <c r="G936" s="60"/>
    </row>
    <row r="937" spans="1:7" ht="48" thickBot="1">
      <c r="A937" s="58"/>
      <c r="B937" s="58"/>
      <c r="C937" s="58"/>
      <c r="D937" s="58" t="e">
        <f>INDEX('Senators Details'!$A$2:$B$77,MATCH(C937,'Senators Details'!$A$2:$A$77,0),2)</f>
        <v>#N/A</v>
      </c>
      <c r="E937" s="58"/>
      <c r="F937" s="6" t="s">
        <v>31</v>
      </c>
      <c r="G937" s="58"/>
    </row>
    <row r="938" spans="1:7" ht="15.75">
      <c r="A938" s="57">
        <v>191</v>
      </c>
      <c r="B938" s="57" t="s">
        <v>924</v>
      </c>
      <c r="C938" s="57" t="s">
        <v>537</v>
      </c>
      <c r="D938" s="57" t="str">
        <f>INDEX('Senators Details'!$A$2:$B$77,MATCH(C938,'Senators Details'!$A$2:$A$77,0),2)</f>
        <v>ALP</v>
      </c>
      <c r="E938" s="57" t="s">
        <v>797</v>
      </c>
      <c r="F938" s="12" t="s">
        <v>32</v>
      </c>
      <c r="G938" s="66">
        <v>39279</v>
      </c>
    </row>
    <row r="939" spans="1:7" ht="47.25">
      <c r="A939" s="60"/>
      <c r="B939" s="60"/>
      <c r="C939" s="60"/>
      <c r="D939" s="60" t="e">
        <f>INDEX('Senators Details'!$A$2:$B$77,MATCH(C939,'Senators Details'!$A$2:$A$77,0),2)</f>
        <v>#N/A</v>
      </c>
      <c r="E939" s="60"/>
      <c r="F939" s="5" t="s">
        <v>33</v>
      </c>
      <c r="G939" s="60"/>
    </row>
    <row r="940" spans="1:7" ht="47.25">
      <c r="A940" s="60"/>
      <c r="B940" s="60"/>
      <c r="C940" s="60"/>
      <c r="D940" s="60" t="e">
        <f>INDEX('Senators Details'!$A$2:$B$77,MATCH(C940,'Senators Details'!$A$2:$A$77,0),2)</f>
        <v>#N/A</v>
      </c>
      <c r="E940" s="60"/>
      <c r="F940" s="5" t="s">
        <v>34</v>
      </c>
      <c r="G940" s="60"/>
    </row>
    <row r="941" spans="1:7" ht="15.75">
      <c r="A941" s="60"/>
      <c r="B941" s="60"/>
      <c r="C941" s="60"/>
      <c r="D941" s="60" t="e">
        <f>INDEX('Senators Details'!$A$2:$B$77,MATCH(C941,'Senators Details'!$A$2:$A$77,0),2)</f>
        <v>#N/A</v>
      </c>
      <c r="E941" s="60"/>
      <c r="F941" s="5" t="s">
        <v>35</v>
      </c>
      <c r="G941" s="60"/>
    </row>
    <row r="942" spans="1:7" ht="110.25" customHeight="1">
      <c r="A942" s="60"/>
      <c r="B942" s="60"/>
      <c r="C942" s="60"/>
      <c r="D942" s="60" t="e">
        <f>INDEX('Senators Details'!$A$2:$B$77,MATCH(C942,'Senators Details'!$A$2:$A$77,0),2)</f>
        <v>#N/A</v>
      </c>
      <c r="E942" s="60"/>
      <c r="F942" s="5" t="s">
        <v>36</v>
      </c>
      <c r="G942" s="60"/>
    </row>
    <row r="943" spans="1:7" ht="31.5">
      <c r="A943" s="60"/>
      <c r="B943" s="60"/>
      <c r="C943" s="60"/>
      <c r="D943" s="60" t="e">
        <f>INDEX('Senators Details'!$A$2:$B$77,MATCH(C943,'Senators Details'!$A$2:$A$77,0),2)</f>
        <v>#N/A</v>
      </c>
      <c r="E943" s="60"/>
      <c r="F943" s="5" t="s">
        <v>37</v>
      </c>
      <c r="G943" s="60"/>
    </row>
    <row r="944" spans="1:7" ht="31.5">
      <c r="A944" s="60"/>
      <c r="B944" s="60"/>
      <c r="C944" s="60"/>
      <c r="D944" s="60" t="e">
        <f>INDEX('Senators Details'!$A$2:$B$77,MATCH(C944,'Senators Details'!$A$2:$A$77,0),2)</f>
        <v>#N/A</v>
      </c>
      <c r="E944" s="60"/>
      <c r="F944" s="5" t="s">
        <v>38</v>
      </c>
      <c r="G944" s="60"/>
    </row>
    <row r="945" spans="1:7" ht="31.5">
      <c r="A945" s="60"/>
      <c r="B945" s="60"/>
      <c r="C945" s="60"/>
      <c r="D945" s="60" t="e">
        <f>INDEX('Senators Details'!$A$2:$B$77,MATCH(C945,'Senators Details'!$A$2:$A$77,0),2)</f>
        <v>#N/A</v>
      </c>
      <c r="E945" s="60"/>
      <c r="F945" s="5" t="s">
        <v>39</v>
      </c>
      <c r="G945" s="60"/>
    </row>
    <row r="946" spans="1:7" ht="32.25" thickBot="1">
      <c r="A946" s="58"/>
      <c r="B946" s="58"/>
      <c r="C946" s="58"/>
      <c r="D946" s="58" t="e">
        <f>INDEX('Senators Details'!$A$2:$B$77,MATCH(C946,'Senators Details'!$A$2:$A$77,0),2)</f>
        <v>#N/A</v>
      </c>
      <c r="E946" s="58"/>
      <c r="F946" s="6" t="s">
        <v>40</v>
      </c>
      <c r="G946" s="58"/>
    </row>
    <row r="947" spans="1:7" ht="15.75">
      <c r="A947" s="57">
        <v>192</v>
      </c>
      <c r="B947" s="57" t="s">
        <v>924</v>
      </c>
      <c r="C947" s="57" t="s">
        <v>537</v>
      </c>
      <c r="D947" s="57" t="str">
        <f>INDEX('Senators Details'!$A$2:$B$77,MATCH(C947,'Senators Details'!$A$2:$A$77,0),2)</f>
        <v>ALP</v>
      </c>
      <c r="E947" s="57" t="s">
        <v>797</v>
      </c>
      <c r="F947" s="12" t="s">
        <v>41</v>
      </c>
      <c r="G947" s="66">
        <v>39267</v>
      </c>
    </row>
    <row r="948" spans="1:7" ht="31.5">
      <c r="A948" s="60"/>
      <c r="B948" s="60"/>
      <c r="C948" s="60"/>
      <c r="D948" s="60" t="e">
        <f>INDEX('Senators Details'!$A$2:$B$77,MATCH(C948,'Senators Details'!$A$2:$A$77,0),2)</f>
        <v>#N/A</v>
      </c>
      <c r="E948" s="60"/>
      <c r="F948" s="5" t="s">
        <v>42</v>
      </c>
      <c r="G948" s="60"/>
    </row>
    <row r="949" spans="1:7" ht="141.75" customHeight="1">
      <c r="A949" s="60"/>
      <c r="B949" s="60"/>
      <c r="C949" s="60"/>
      <c r="D949" s="60" t="e">
        <f>INDEX('Senators Details'!$A$2:$B$77,MATCH(C949,'Senators Details'!$A$2:$A$77,0),2)</f>
        <v>#N/A</v>
      </c>
      <c r="E949" s="60"/>
      <c r="F949" s="5" t="s">
        <v>43</v>
      </c>
      <c r="G949" s="60"/>
    </row>
    <row r="950" spans="1:7" ht="31.5">
      <c r="A950" s="60"/>
      <c r="B950" s="60"/>
      <c r="C950" s="60"/>
      <c r="D950" s="60" t="e">
        <f>INDEX('Senators Details'!$A$2:$B$77,MATCH(C950,'Senators Details'!$A$2:$A$77,0),2)</f>
        <v>#N/A</v>
      </c>
      <c r="E950" s="60"/>
      <c r="F950" s="5" t="s">
        <v>44</v>
      </c>
      <c r="G950" s="60"/>
    </row>
    <row r="951" spans="1:7" ht="31.5">
      <c r="A951" s="60"/>
      <c r="B951" s="60"/>
      <c r="C951" s="60"/>
      <c r="D951" s="60" t="e">
        <f>INDEX('Senators Details'!$A$2:$B$77,MATCH(C951,'Senators Details'!$A$2:$A$77,0),2)</f>
        <v>#N/A</v>
      </c>
      <c r="E951" s="60"/>
      <c r="F951" s="5" t="s">
        <v>853</v>
      </c>
      <c r="G951" s="60"/>
    </row>
    <row r="952" spans="1:7" ht="15.75">
      <c r="A952" s="60"/>
      <c r="B952" s="60"/>
      <c r="C952" s="60"/>
      <c r="D952" s="60" t="e">
        <f>INDEX('Senators Details'!$A$2:$B$77,MATCH(C952,'Senators Details'!$A$2:$A$77,0),2)</f>
        <v>#N/A</v>
      </c>
      <c r="E952" s="60"/>
      <c r="F952" s="5" t="s">
        <v>854</v>
      </c>
      <c r="G952" s="60"/>
    </row>
    <row r="953" spans="1:7" ht="15.75">
      <c r="A953" s="60"/>
      <c r="B953" s="60"/>
      <c r="C953" s="60"/>
      <c r="D953" s="60" t="e">
        <f>INDEX('Senators Details'!$A$2:$B$77,MATCH(C953,'Senators Details'!$A$2:$A$77,0),2)</f>
        <v>#N/A</v>
      </c>
      <c r="E953" s="60"/>
      <c r="F953" s="5" t="s">
        <v>855</v>
      </c>
      <c r="G953" s="60"/>
    </row>
    <row r="954" spans="1:7" ht="47.25">
      <c r="A954" s="60"/>
      <c r="B954" s="60"/>
      <c r="C954" s="60"/>
      <c r="D954" s="60" t="e">
        <f>INDEX('Senators Details'!$A$2:$B$77,MATCH(C954,'Senators Details'!$A$2:$A$77,0),2)</f>
        <v>#N/A</v>
      </c>
      <c r="E954" s="60"/>
      <c r="F954" s="5" t="s">
        <v>856</v>
      </c>
      <c r="G954" s="60"/>
    </row>
    <row r="955" spans="1:7" ht="15.75">
      <c r="A955" s="60"/>
      <c r="B955" s="60"/>
      <c r="C955" s="60"/>
      <c r="D955" s="60" t="e">
        <f>INDEX('Senators Details'!$A$2:$B$77,MATCH(C955,'Senators Details'!$A$2:$A$77,0),2)</f>
        <v>#N/A</v>
      </c>
      <c r="E955" s="60"/>
      <c r="F955" s="5" t="s">
        <v>857</v>
      </c>
      <c r="G955" s="60"/>
    </row>
    <row r="956" spans="1:7" ht="47.25">
      <c r="A956" s="60"/>
      <c r="B956" s="60"/>
      <c r="C956" s="60"/>
      <c r="D956" s="60" t="e">
        <f>INDEX('Senators Details'!$A$2:$B$77,MATCH(C956,'Senators Details'!$A$2:$A$77,0),2)</f>
        <v>#N/A</v>
      </c>
      <c r="E956" s="60"/>
      <c r="F956" s="5" t="s">
        <v>858</v>
      </c>
      <c r="G956" s="60"/>
    </row>
    <row r="957" spans="1:7" ht="47.25">
      <c r="A957" s="60"/>
      <c r="B957" s="60"/>
      <c r="C957" s="60"/>
      <c r="D957" s="60" t="e">
        <f>INDEX('Senators Details'!$A$2:$B$77,MATCH(C957,'Senators Details'!$A$2:$A$77,0),2)</f>
        <v>#N/A</v>
      </c>
      <c r="E957" s="60"/>
      <c r="F957" s="5" t="s">
        <v>859</v>
      </c>
      <c r="G957" s="60"/>
    </row>
    <row r="958" spans="1:7" ht="47.25">
      <c r="A958" s="60"/>
      <c r="B958" s="60"/>
      <c r="C958" s="60"/>
      <c r="D958" s="60" t="e">
        <f>INDEX('Senators Details'!$A$2:$B$77,MATCH(C958,'Senators Details'!$A$2:$A$77,0),2)</f>
        <v>#N/A</v>
      </c>
      <c r="E958" s="60"/>
      <c r="F958" s="5" t="s">
        <v>860</v>
      </c>
      <c r="G958" s="60"/>
    </row>
    <row r="959" spans="1:7" ht="141.75" customHeight="1">
      <c r="A959" s="60"/>
      <c r="B959" s="60"/>
      <c r="C959" s="60"/>
      <c r="D959" s="60" t="e">
        <f>INDEX('Senators Details'!$A$2:$B$77,MATCH(C959,'Senators Details'!$A$2:$A$77,0),2)</f>
        <v>#N/A</v>
      </c>
      <c r="E959" s="60"/>
      <c r="F959" s="5" t="s">
        <v>861</v>
      </c>
      <c r="G959" s="60"/>
    </row>
    <row r="960" spans="1:7" ht="31.5">
      <c r="A960" s="60"/>
      <c r="B960" s="60"/>
      <c r="C960" s="60"/>
      <c r="D960" s="60" t="e">
        <f>INDEX('Senators Details'!$A$2:$B$77,MATCH(C960,'Senators Details'!$A$2:$A$77,0),2)</f>
        <v>#N/A</v>
      </c>
      <c r="E960" s="60"/>
      <c r="F960" s="5" t="s">
        <v>862</v>
      </c>
      <c r="G960" s="60"/>
    </row>
    <row r="961" spans="1:7" ht="48" thickBot="1">
      <c r="A961" s="58"/>
      <c r="B961" s="58"/>
      <c r="C961" s="58"/>
      <c r="D961" s="58" t="e">
        <f>INDEX('Senators Details'!$A$2:$B$77,MATCH(C961,'Senators Details'!$A$2:$A$77,0),2)</f>
        <v>#N/A</v>
      </c>
      <c r="E961" s="58"/>
      <c r="F961" s="6" t="s">
        <v>863</v>
      </c>
      <c r="G961" s="58"/>
    </row>
    <row r="962" spans="1:7" ht="31.5">
      <c r="A962" s="57">
        <v>193</v>
      </c>
      <c r="B962" s="57" t="s">
        <v>61</v>
      </c>
      <c r="C962" s="57" t="s">
        <v>537</v>
      </c>
      <c r="D962" s="57" t="str">
        <f>INDEX('Senators Details'!$A$2:$B$77,MATCH(C962,'Senators Details'!$A$2:$A$77,0),2)</f>
        <v>ALP</v>
      </c>
      <c r="E962" s="57" t="s">
        <v>864</v>
      </c>
      <c r="F962" s="5" t="s">
        <v>59</v>
      </c>
      <c r="G962" s="66">
        <v>39279</v>
      </c>
    </row>
    <row r="963" spans="1:7" ht="32.25" thickBot="1">
      <c r="A963" s="58"/>
      <c r="B963" s="58"/>
      <c r="C963" s="58"/>
      <c r="D963" s="58" t="e">
        <f>INDEX('Senators Details'!$A$2:$B$77,MATCH(C963,'Senators Details'!$A$2:$A$77,0),2)</f>
        <v>#N/A</v>
      </c>
      <c r="E963" s="58"/>
      <c r="F963" s="6" t="s">
        <v>60</v>
      </c>
      <c r="G963" s="58"/>
    </row>
    <row r="964" spans="1:7" ht="32.25" thickBot="1">
      <c r="A964" s="7">
        <v>194</v>
      </c>
      <c r="B964" s="1" t="s">
        <v>63</v>
      </c>
      <c r="C964" s="1" t="s">
        <v>537</v>
      </c>
      <c r="D964" s="1" t="str">
        <f>INDEX('Senators Details'!$A$2:$B$77,MATCH(C964,'Senators Details'!$A$2:$A$77,0),2)</f>
        <v>ALP</v>
      </c>
      <c r="E964" s="1" t="s">
        <v>864</v>
      </c>
      <c r="F964" s="6" t="s">
        <v>62</v>
      </c>
      <c r="G964" s="44">
        <v>39279</v>
      </c>
    </row>
    <row r="965" spans="1:7" ht="31.5">
      <c r="A965" s="57">
        <v>195</v>
      </c>
      <c r="B965" s="57" t="s">
        <v>924</v>
      </c>
      <c r="C965" s="57" t="s">
        <v>996</v>
      </c>
      <c r="D965" s="57" t="str">
        <f>INDEX('Senators Details'!$A$2:$B$77,MATCH(C965,'Senators Details'!$A$2:$A$77,0),2)</f>
        <v>AD</v>
      </c>
      <c r="E965" s="57" t="s">
        <v>864</v>
      </c>
      <c r="F965" s="5" t="s">
        <v>64</v>
      </c>
      <c r="G965" s="66">
        <v>39258</v>
      </c>
    </row>
    <row r="966" spans="1:7" ht="63">
      <c r="A966" s="60"/>
      <c r="B966" s="60"/>
      <c r="C966" s="60"/>
      <c r="D966" s="60" t="e">
        <f>INDEX('Senators Details'!$A$2:$B$77,MATCH(C966,'Senators Details'!$A$2:$A$77,0),2)</f>
        <v>#N/A</v>
      </c>
      <c r="E966" s="60"/>
      <c r="F966" s="5" t="s">
        <v>65</v>
      </c>
      <c r="G966" s="60"/>
    </row>
    <row r="967" spans="1:7" ht="95.25" thickBot="1">
      <c r="A967" s="58"/>
      <c r="B967" s="58"/>
      <c r="C967" s="58"/>
      <c r="D967" s="58" t="e">
        <f>INDEX('Senators Details'!$A$2:$B$77,MATCH(C967,'Senators Details'!$A$2:$A$77,0),2)</f>
        <v>#N/A</v>
      </c>
      <c r="E967" s="58"/>
      <c r="F967" s="6" t="s">
        <v>66</v>
      </c>
      <c r="G967" s="58"/>
    </row>
    <row r="968" spans="1:7" ht="48" thickBot="1">
      <c r="A968" s="7">
        <v>196</v>
      </c>
      <c r="B968" s="1" t="s">
        <v>69</v>
      </c>
      <c r="C968" s="1" t="s">
        <v>813</v>
      </c>
      <c r="D968" s="1" t="str">
        <f>INDEX('Senators Details'!$A$2:$B$77,MATCH(C968,'Senators Details'!$A$2:$A$77,0),2)</f>
        <v>ALP</v>
      </c>
      <c r="E968" s="1" t="s">
        <v>67</v>
      </c>
      <c r="F968" s="6" t="s">
        <v>68</v>
      </c>
      <c r="G968" s="55">
        <v>39493</v>
      </c>
    </row>
    <row r="969" spans="1:7" ht="47.25">
      <c r="A969" s="57">
        <v>197</v>
      </c>
      <c r="B969" s="57" t="s">
        <v>72</v>
      </c>
      <c r="C969" s="57" t="s">
        <v>537</v>
      </c>
      <c r="D969" s="57" t="str">
        <f>INDEX('Senators Details'!$A$2:$B$77,MATCH(C969,'Senators Details'!$A$2:$A$77,0),2)</f>
        <v>ALP</v>
      </c>
      <c r="E969" s="57" t="s">
        <v>67</v>
      </c>
      <c r="F969" s="5" t="s">
        <v>70</v>
      </c>
      <c r="G969" s="66">
        <v>39254</v>
      </c>
    </row>
    <row r="970" spans="1:7" ht="48" thickBot="1">
      <c r="A970" s="58"/>
      <c r="B970" s="58"/>
      <c r="C970" s="58"/>
      <c r="D970" s="58" t="e">
        <f>INDEX('Senators Details'!$A$2:$B$77,MATCH(C970,'Senators Details'!$A$2:$A$77,0),2)</f>
        <v>#N/A</v>
      </c>
      <c r="E970" s="58"/>
      <c r="F970" s="6" t="s">
        <v>71</v>
      </c>
      <c r="G970" s="58"/>
    </row>
    <row r="971" spans="1:7" ht="31.5">
      <c r="A971" s="57">
        <v>198</v>
      </c>
      <c r="B971" s="57" t="s">
        <v>76</v>
      </c>
      <c r="C971" s="57" t="s">
        <v>537</v>
      </c>
      <c r="D971" s="57" t="str">
        <f>INDEX('Senators Details'!$A$2:$B$77,MATCH(C971,'Senators Details'!$A$2:$A$77,0),2)</f>
        <v>ALP</v>
      </c>
      <c r="E971" s="57" t="s">
        <v>67</v>
      </c>
      <c r="F971" s="5" t="s">
        <v>73</v>
      </c>
      <c r="G971" s="66">
        <v>39254</v>
      </c>
    </row>
    <row r="972" spans="1:7" ht="15.75">
      <c r="A972" s="60"/>
      <c r="B972" s="60"/>
      <c r="C972" s="60"/>
      <c r="D972" s="60" t="e">
        <f>INDEX('Senators Details'!$A$2:$B$77,MATCH(C972,'Senators Details'!$A$2:$A$77,0),2)</f>
        <v>#N/A</v>
      </c>
      <c r="E972" s="60"/>
      <c r="F972" s="5" t="s">
        <v>74</v>
      </c>
      <c r="G972" s="60"/>
    </row>
    <row r="973" spans="1:7" ht="32.25" customHeight="1" thickBot="1">
      <c r="A973" s="58"/>
      <c r="B973" s="58"/>
      <c r="C973" s="58"/>
      <c r="D973" s="58" t="e">
        <f>INDEX('Senators Details'!$A$2:$B$77,MATCH(C973,'Senators Details'!$A$2:$A$77,0),2)</f>
        <v>#N/A</v>
      </c>
      <c r="E973" s="58"/>
      <c r="F973" s="6" t="s">
        <v>75</v>
      </c>
      <c r="G973" s="58"/>
    </row>
    <row r="974" spans="1:7" ht="31.5">
      <c r="A974" s="57">
        <v>199</v>
      </c>
      <c r="B974" s="57" t="s">
        <v>924</v>
      </c>
      <c r="C974" s="57" t="s">
        <v>537</v>
      </c>
      <c r="D974" s="57" t="str">
        <f>INDEX('Senators Details'!$A$2:$B$77,MATCH(C974,'Senators Details'!$A$2:$A$77,0),2)</f>
        <v>ALP</v>
      </c>
      <c r="E974" s="57" t="s">
        <v>67</v>
      </c>
      <c r="F974" s="5" t="s">
        <v>77</v>
      </c>
      <c r="G974" s="66">
        <v>39254</v>
      </c>
    </row>
    <row r="975" spans="1:7" ht="47.25">
      <c r="A975" s="60"/>
      <c r="B975" s="60"/>
      <c r="C975" s="60"/>
      <c r="D975" s="60" t="e">
        <f>INDEX('Senators Details'!$A$2:$B$77,MATCH(C975,'Senators Details'!$A$2:$A$77,0),2)</f>
        <v>#N/A</v>
      </c>
      <c r="E975" s="60"/>
      <c r="F975" s="5" t="s">
        <v>78</v>
      </c>
      <c r="G975" s="60"/>
    </row>
    <row r="976" spans="1:7" ht="15.75">
      <c r="A976" s="60"/>
      <c r="B976" s="60"/>
      <c r="C976" s="60"/>
      <c r="D976" s="60" t="e">
        <f>INDEX('Senators Details'!$A$2:$B$77,MATCH(C976,'Senators Details'!$A$2:$A$77,0),2)</f>
        <v>#N/A</v>
      </c>
      <c r="E976" s="60"/>
      <c r="F976" s="5" t="s">
        <v>79</v>
      </c>
      <c r="G976" s="60"/>
    </row>
    <row r="977" spans="1:7" ht="15.75">
      <c r="A977" s="60"/>
      <c r="B977" s="60"/>
      <c r="C977" s="60"/>
      <c r="D977" s="60" t="e">
        <f>INDEX('Senators Details'!$A$2:$B$77,MATCH(C977,'Senators Details'!$A$2:$A$77,0),2)</f>
        <v>#N/A</v>
      </c>
      <c r="E977" s="60"/>
      <c r="F977" s="5" t="s">
        <v>80</v>
      </c>
      <c r="G977" s="60"/>
    </row>
    <row r="978" spans="1:7" ht="15.75">
      <c r="A978" s="60"/>
      <c r="B978" s="60"/>
      <c r="C978" s="60"/>
      <c r="D978" s="60" t="e">
        <f>INDEX('Senators Details'!$A$2:$B$77,MATCH(C978,'Senators Details'!$A$2:$A$77,0),2)</f>
        <v>#N/A</v>
      </c>
      <c r="E978" s="60"/>
      <c r="F978" s="5" t="s">
        <v>81</v>
      </c>
      <c r="G978" s="60"/>
    </row>
    <row r="979" spans="1:7" ht="47.25">
      <c r="A979" s="60"/>
      <c r="B979" s="60"/>
      <c r="C979" s="60"/>
      <c r="D979" s="60" t="e">
        <f>INDEX('Senators Details'!$A$2:$B$77,MATCH(C979,'Senators Details'!$A$2:$A$77,0),2)</f>
        <v>#N/A</v>
      </c>
      <c r="E979" s="60"/>
      <c r="F979" s="5" t="s">
        <v>82</v>
      </c>
      <c r="G979" s="60"/>
    </row>
    <row r="980" spans="1:7" ht="31.5">
      <c r="A980" s="60"/>
      <c r="B980" s="60"/>
      <c r="C980" s="60"/>
      <c r="D980" s="60" t="e">
        <f>INDEX('Senators Details'!$A$2:$B$77,MATCH(C980,'Senators Details'!$A$2:$A$77,0),2)</f>
        <v>#N/A</v>
      </c>
      <c r="E980" s="60"/>
      <c r="F980" s="5" t="s">
        <v>83</v>
      </c>
      <c r="G980" s="60"/>
    </row>
    <row r="981" spans="1:7" ht="15.75">
      <c r="A981" s="60"/>
      <c r="B981" s="60"/>
      <c r="C981" s="60"/>
      <c r="D981" s="60" t="e">
        <f>INDEX('Senators Details'!$A$2:$B$77,MATCH(C981,'Senators Details'!$A$2:$A$77,0),2)</f>
        <v>#N/A</v>
      </c>
      <c r="E981" s="60"/>
      <c r="F981" s="5" t="s">
        <v>84</v>
      </c>
      <c r="G981" s="60"/>
    </row>
    <row r="982" spans="1:7" ht="15.75">
      <c r="A982" s="60"/>
      <c r="B982" s="60"/>
      <c r="C982" s="60"/>
      <c r="D982" s="60" t="e">
        <f>INDEX('Senators Details'!$A$2:$B$77,MATCH(C982,'Senators Details'!$A$2:$A$77,0),2)</f>
        <v>#N/A</v>
      </c>
      <c r="E982" s="60"/>
      <c r="F982" s="5" t="s">
        <v>85</v>
      </c>
      <c r="G982" s="60"/>
    </row>
    <row r="983" spans="1:7" ht="15.75">
      <c r="A983" s="60"/>
      <c r="B983" s="60"/>
      <c r="C983" s="60"/>
      <c r="D983" s="60" t="e">
        <f>INDEX('Senators Details'!$A$2:$B$77,MATCH(C983,'Senators Details'!$A$2:$A$77,0),2)</f>
        <v>#N/A</v>
      </c>
      <c r="E983" s="60"/>
      <c r="F983" s="5" t="s">
        <v>900</v>
      </c>
      <c r="G983" s="60"/>
    </row>
    <row r="984" spans="1:7" ht="16.5" thickBot="1">
      <c r="A984" s="58"/>
      <c r="B984" s="58"/>
      <c r="C984" s="58"/>
      <c r="D984" s="58" t="e">
        <f>INDEX('Senators Details'!$A$2:$B$77,MATCH(C984,'Senators Details'!$A$2:$A$77,0),2)</f>
        <v>#N/A</v>
      </c>
      <c r="E984" s="58"/>
      <c r="F984" s="6" t="s">
        <v>901</v>
      </c>
      <c r="G984" s="58"/>
    </row>
    <row r="985" spans="1:7" ht="142.5" thickBot="1">
      <c r="A985" s="7">
        <v>200</v>
      </c>
      <c r="B985" s="1" t="s">
        <v>924</v>
      </c>
      <c r="C985" s="1" t="s">
        <v>996</v>
      </c>
      <c r="D985" s="1" t="str">
        <f>INDEX('Senators Details'!$A$2:$B$77,MATCH(C985,'Senators Details'!$A$2:$A$77,0),2)</f>
        <v>AD</v>
      </c>
      <c r="E985" s="1" t="s">
        <v>902</v>
      </c>
      <c r="F985" s="6" t="s">
        <v>903</v>
      </c>
      <c r="G985" s="44">
        <v>39269</v>
      </c>
    </row>
    <row r="986" spans="1:7" ht="205.5" thickBot="1">
      <c r="A986" s="7">
        <v>201</v>
      </c>
      <c r="B986" s="1" t="s">
        <v>924</v>
      </c>
      <c r="C986" s="1" t="s">
        <v>996</v>
      </c>
      <c r="D986" s="1" t="str">
        <f>INDEX('Senators Details'!$A$2:$B$77,MATCH(C986,'Senators Details'!$A$2:$A$77,0),2)</f>
        <v>AD</v>
      </c>
      <c r="E986" s="1" t="s">
        <v>902</v>
      </c>
      <c r="F986" s="6" t="s">
        <v>904</v>
      </c>
      <c r="G986" s="44">
        <v>39269</v>
      </c>
    </row>
    <row r="987" spans="1:7" ht="31.5">
      <c r="A987" s="57">
        <v>202</v>
      </c>
      <c r="B987" s="57" t="s">
        <v>924</v>
      </c>
      <c r="C987" s="57" t="s">
        <v>537</v>
      </c>
      <c r="D987" s="57" t="str">
        <f>INDEX('Senators Details'!$A$2:$B$77,MATCH(C987,'Senators Details'!$A$2:$A$77,0),2)</f>
        <v>ALP</v>
      </c>
      <c r="E987" s="57" t="s">
        <v>905</v>
      </c>
      <c r="F987" s="5" t="s">
        <v>906</v>
      </c>
      <c r="G987" s="66">
        <v>39261</v>
      </c>
    </row>
    <row r="988" spans="1:7" ht="15.75">
      <c r="A988" s="60"/>
      <c r="B988" s="60"/>
      <c r="C988" s="60"/>
      <c r="D988" s="60" t="e">
        <f>INDEX('Senators Details'!$A$2:$B$77,MATCH(C988,'Senators Details'!$A$2:$A$77,0),2)</f>
        <v>#N/A</v>
      </c>
      <c r="E988" s="60"/>
      <c r="F988" s="5" t="s">
        <v>907</v>
      </c>
      <c r="G988" s="60"/>
    </row>
    <row r="989" spans="1:7" ht="31.5">
      <c r="A989" s="60"/>
      <c r="B989" s="60"/>
      <c r="C989" s="60"/>
      <c r="D989" s="60" t="e">
        <f>INDEX('Senators Details'!$A$2:$B$77,MATCH(C989,'Senators Details'!$A$2:$A$77,0),2)</f>
        <v>#N/A</v>
      </c>
      <c r="E989" s="60"/>
      <c r="F989" s="5" t="s">
        <v>908</v>
      </c>
      <c r="G989" s="60"/>
    </row>
    <row r="990" spans="1:7" ht="31.5">
      <c r="A990" s="60"/>
      <c r="B990" s="60"/>
      <c r="C990" s="60"/>
      <c r="D990" s="60" t="e">
        <f>INDEX('Senators Details'!$A$2:$B$77,MATCH(C990,'Senators Details'!$A$2:$A$77,0),2)</f>
        <v>#N/A</v>
      </c>
      <c r="E990" s="60"/>
      <c r="F990" s="5" t="s">
        <v>909</v>
      </c>
      <c r="G990" s="60"/>
    </row>
    <row r="991" spans="1:7" ht="31.5">
      <c r="A991" s="60"/>
      <c r="B991" s="60"/>
      <c r="C991" s="60"/>
      <c r="D991" s="60" t="e">
        <f>INDEX('Senators Details'!$A$2:$B$77,MATCH(C991,'Senators Details'!$A$2:$A$77,0),2)</f>
        <v>#N/A</v>
      </c>
      <c r="E991" s="60"/>
      <c r="F991" s="5" t="s">
        <v>910</v>
      </c>
      <c r="G991" s="60"/>
    </row>
    <row r="992" spans="1:7" ht="15.75">
      <c r="A992" s="60"/>
      <c r="B992" s="60"/>
      <c r="C992" s="60"/>
      <c r="D992" s="60" t="e">
        <f>INDEX('Senators Details'!$A$2:$B$77,MATCH(C992,'Senators Details'!$A$2:$A$77,0),2)</f>
        <v>#N/A</v>
      </c>
      <c r="E992" s="60"/>
      <c r="F992" s="5" t="s">
        <v>911</v>
      </c>
      <c r="G992" s="60"/>
    </row>
    <row r="993" spans="1:7" ht="31.5">
      <c r="A993" s="60"/>
      <c r="B993" s="60"/>
      <c r="C993" s="60"/>
      <c r="D993" s="60" t="e">
        <f>INDEX('Senators Details'!$A$2:$B$77,MATCH(C993,'Senators Details'!$A$2:$A$77,0),2)</f>
        <v>#N/A</v>
      </c>
      <c r="E993" s="60"/>
      <c r="F993" s="5" t="s">
        <v>912</v>
      </c>
      <c r="G993" s="60"/>
    </row>
    <row r="994" spans="1:7" ht="15.75">
      <c r="A994" s="60"/>
      <c r="B994" s="60"/>
      <c r="C994" s="60"/>
      <c r="D994" s="60" t="e">
        <f>INDEX('Senators Details'!$A$2:$B$77,MATCH(C994,'Senators Details'!$A$2:$A$77,0),2)</f>
        <v>#N/A</v>
      </c>
      <c r="E994" s="60"/>
      <c r="F994" s="5" t="s">
        <v>913</v>
      </c>
      <c r="G994" s="60"/>
    </row>
    <row r="995" spans="1:7" ht="31.5">
      <c r="A995" s="60"/>
      <c r="B995" s="60"/>
      <c r="C995" s="60"/>
      <c r="D995" s="60" t="e">
        <f>INDEX('Senators Details'!$A$2:$B$77,MATCH(C995,'Senators Details'!$A$2:$A$77,0),2)</f>
        <v>#N/A</v>
      </c>
      <c r="E995" s="60"/>
      <c r="F995" s="5" t="s">
        <v>914</v>
      </c>
      <c r="G995" s="60"/>
    </row>
    <row r="996" spans="1:7" ht="32.25" thickBot="1">
      <c r="A996" s="58"/>
      <c r="B996" s="58"/>
      <c r="C996" s="58"/>
      <c r="D996" s="58" t="e">
        <f>INDEX('Senators Details'!$A$2:$B$77,MATCH(C996,'Senators Details'!$A$2:$A$77,0),2)</f>
        <v>#N/A</v>
      </c>
      <c r="E996" s="58"/>
      <c r="F996" s="6" t="s">
        <v>915</v>
      </c>
      <c r="G996" s="58"/>
    </row>
    <row r="997" spans="1:7" ht="31.5">
      <c r="A997" s="57">
        <v>203</v>
      </c>
      <c r="B997" s="57" t="s">
        <v>924</v>
      </c>
      <c r="C997" s="57" t="s">
        <v>537</v>
      </c>
      <c r="D997" s="57" t="str">
        <f>INDEX('Senators Details'!$A$2:$B$77,MATCH(C997,'Senators Details'!$A$2:$A$77,0),2)</f>
        <v>ALP</v>
      </c>
      <c r="E997" s="57" t="s">
        <v>905</v>
      </c>
      <c r="F997" s="5" t="s">
        <v>916</v>
      </c>
      <c r="G997" s="66">
        <v>39261</v>
      </c>
    </row>
    <row r="998" spans="1:7" ht="31.5">
      <c r="A998" s="60"/>
      <c r="B998" s="60"/>
      <c r="C998" s="60"/>
      <c r="D998" s="60" t="e">
        <f>INDEX('Senators Details'!$A$2:$B$77,MATCH(C998,'Senators Details'!$A$2:$A$77,0),2)</f>
        <v>#N/A</v>
      </c>
      <c r="E998" s="60"/>
      <c r="F998" s="5" t="s">
        <v>917</v>
      </c>
      <c r="G998" s="60"/>
    </row>
    <row r="999" spans="1:7" ht="16.5" thickBot="1">
      <c r="A999" s="58"/>
      <c r="B999" s="58"/>
      <c r="C999" s="58"/>
      <c r="D999" s="58" t="e">
        <f>INDEX('Senators Details'!$A$2:$B$77,MATCH(C999,'Senators Details'!$A$2:$A$77,0),2)</f>
        <v>#N/A</v>
      </c>
      <c r="E999" s="58"/>
      <c r="F999" s="6" t="s">
        <v>918</v>
      </c>
      <c r="G999" s="58"/>
    </row>
    <row r="1000" spans="1:7" ht="31.5">
      <c r="A1000" s="57">
        <v>204</v>
      </c>
      <c r="B1000" s="57" t="s">
        <v>924</v>
      </c>
      <c r="C1000" s="57" t="s">
        <v>537</v>
      </c>
      <c r="D1000" s="57" t="str">
        <f>INDEX('Senators Details'!$A$2:$B$77,MATCH(C1000,'Senators Details'!$A$2:$A$77,0),2)</f>
        <v>ALP</v>
      </c>
      <c r="E1000" s="57" t="s">
        <v>905</v>
      </c>
      <c r="F1000" s="5" t="s">
        <v>919</v>
      </c>
      <c r="G1000" s="66">
        <v>39261</v>
      </c>
    </row>
    <row r="1001" spans="1:7" ht="31.5">
      <c r="A1001" s="60"/>
      <c r="B1001" s="60"/>
      <c r="C1001" s="60"/>
      <c r="D1001" s="60" t="e">
        <f>INDEX('Senators Details'!$A$2:$B$77,MATCH(C1001,'Senators Details'!$A$2:$A$77,0),2)</f>
        <v>#N/A</v>
      </c>
      <c r="E1001" s="60"/>
      <c r="F1001" s="5" t="s">
        <v>920</v>
      </c>
      <c r="G1001" s="60"/>
    </row>
    <row r="1002" spans="1:7" ht="15.75">
      <c r="A1002" s="60"/>
      <c r="B1002" s="60"/>
      <c r="C1002" s="60"/>
      <c r="D1002" s="60" t="e">
        <f>INDEX('Senators Details'!$A$2:$B$77,MATCH(C1002,'Senators Details'!$A$2:$A$77,0),2)</f>
        <v>#N/A</v>
      </c>
      <c r="E1002" s="60"/>
      <c r="F1002" s="5" t="s">
        <v>921</v>
      </c>
      <c r="G1002" s="60"/>
    </row>
    <row r="1003" spans="1:7" ht="32.25" thickBot="1">
      <c r="A1003" s="58"/>
      <c r="B1003" s="58"/>
      <c r="C1003" s="58"/>
      <c r="D1003" s="58" t="e">
        <f>INDEX('Senators Details'!$A$2:$B$77,MATCH(C1003,'Senators Details'!$A$2:$A$77,0),2)</f>
        <v>#N/A</v>
      </c>
      <c r="E1003" s="58"/>
      <c r="F1003" s="6" t="s">
        <v>922</v>
      </c>
      <c r="G1003" s="58"/>
    </row>
  </sheetData>
  <autoFilter ref="A1:G1003"/>
  <mergeCells count="884">
    <mergeCell ref="G997:G999"/>
    <mergeCell ref="G1000:G1003"/>
    <mergeCell ref="D1:D2"/>
    <mergeCell ref="D3:D9"/>
    <mergeCell ref="D10:D14"/>
    <mergeCell ref="D15:D20"/>
    <mergeCell ref="D21:D23"/>
    <mergeCell ref="D24:D29"/>
    <mergeCell ref="D30:D31"/>
    <mergeCell ref="D32:D47"/>
    <mergeCell ref="G969:G970"/>
    <mergeCell ref="G971:G973"/>
    <mergeCell ref="G974:G984"/>
    <mergeCell ref="G987:G996"/>
    <mergeCell ref="G938:G946"/>
    <mergeCell ref="G947:G961"/>
    <mergeCell ref="G962:G963"/>
    <mergeCell ref="G965:G967"/>
    <mergeCell ref="G908:G909"/>
    <mergeCell ref="G913:G916"/>
    <mergeCell ref="G917:G930"/>
    <mergeCell ref="G931:G937"/>
    <mergeCell ref="G877:G891"/>
    <mergeCell ref="G893:G896"/>
    <mergeCell ref="G897:G898"/>
    <mergeCell ref="G901:G904"/>
    <mergeCell ref="G853:G859"/>
    <mergeCell ref="G860:G865"/>
    <mergeCell ref="G866:G874"/>
    <mergeCell ref="G875:G876"/>
    <mergeCell ref="G810:G813"/>
    <mergeCell ref="G814:G827"/>
    <mergeCell ref="G828:G845"/>
    <mergeCell ref="G850:G852"/>
    <mergeCell ref="G784:G791"/>
    <mergeCell ref="G792:G798"/>
    <mergeCell ref="G799:G802"/>
    <mergeCell ref="G803:G809"/>
    <mergeCell ref="G768:G769"/>
    <mergeCell ref="G771:G775"/>
    <mergeCell ref="G776:G779"/>
    <mergeCell ref="G780:G783"/>
    <mergeCell ref="G747:G751"/>
    <mergeCell ref="G752:G755"/>
    <mergeCell ref="G756:G760"/>
    <mergeCell ref="G762:G763"/>
    <mergeCell ref="G705:G710"/>
    <mergeCell ref="G711:G719"/>
    <mergeCell ref="G721:G734"/>
    <mergeCell ref="G735:G746"/>
    <mergeCell ref="G687:G689"/>
    <mergeCell ref="G690:G695"/>
    <mergeCell ref="G696:G701"/>
    <mergeCell ref="G702:G704"/>
    <mergeCell ref="G639:G642"/>
    <mergeCell ref="G643:G657"/>
    <mergeCell ref="G658:G663"/>
    <mergeCell ref="G664:G686"/>
    <mergeCell ref="G609:G615"/>
    <mergeCell ref="G616:G620"/>
    <mergeCell ref="G621:G631"/>
    <mergeCell ref="G632:G638"/>
    <mergeCell ref="G596:G597"/>
    <mergeCell ref="G598:G599"/>
    <mergeCell ref="G601:G604"/>
    <mergeCell ref="G606:G608"/>
    <mergeCell ref="G565:G573"/>
    <mergeCell ref="G574:G575"/>
    <mergeCell ref="G578:G583"/>
    <mergeCell ref="G584:G591"/>
    <mergeCell ref="G550:G553"/>
    <mergeCell ref="G554:G558"/>
    <mergeCell ref="G559:G560"/>
    <mergeCell ref="G561:G564"/>
    <mergeCell ref="G535:G536"/>
    <mergeCell ref="G537:G539"/>
    <mergeCell ref="G540:G542"/>
    <mergeCell ref="G545:G549"/>
    <mergeCell ref="G505:G506"/>
    <mergeCell ref="G507:G512"/>
    <mergeCell ref="G521:G530"/>
    <mergeCell ref="G531:G532"/>
    <mergeCell ref="G480:G482"/>
    <mergeCell ref="G483:G493"/>
    <mergeCell ref="G494:G496"/>
    <mergeCell ref="G497:G504"/>
    <mergeCell ref="G453:G454"/>
    <mergeCell ref="G455:G458"/>
    <mergeCell ref="G459:G472"/>
    <mergeCell ref="G473:G479"/>
    <mergeCell ref="G438:G439"/>
    <mergeCell ref="G442:G444"/>
    <mergeCell ref="G446:G447"/>
    <mergeCell ref="G448:G452"/>
    <mergeCell ref="G418:G427"/>
    <mergeCell ref="G428:G430"/>
    <mergeCell ref="G431:G432"/>
    <mergeCell ref="G433:G437"/>
    <mergeCell ref="G404:G406"/>
    <mergeCell ref="G407:G408"/>
    <mergeCell ref="G410:G411"/>
    <mergeCell ref="G413:G417"/>
    <mergeCell ref="G383:G385"/>
    <mergeCell ref="G387:G391"/>
    <mergeCell ref="G392:G397"/>
    <mergeCell ref="G398:G403"/>
    <mergeCell ref="G365:G366"/>
    <mergeCell ref="G367:G372"/>
    <mergeCell ref="G373:G380"/>
    <mergeCell ref="G381:G382"/>
    <mergeCell ref="G320:G331"/>
    <mergeCell ref="G332:G349"/>
    <mergeCell ref="G350:G359"/>
    <mergeCell ref="G361:G364"/>
    <mergeCell ref="G282:G286"/>
    <mergeCell ref="G287:G297"/>
    <mergeCell ref="G299:G305"/>
    <mergeCell ref="G306:G319"/>
    <mergeCell ref="G267:G269"/>
    <mergeCell ref="G271:G274"/>
    <mergeCell ref="G275:G279"/>
    <mergeCell ref="G280:G281"/>
    <mergeCell ref="G234:G252"/>
    <mergeCell ref="G253:G262"/>
    <mergeCell ref="G263:G264"/>
    <mergeCell ref="G265:G266"/>
    <mergeCell ref="G192:G193"/>
    <mergeCell ref="G194:G210"/>
    <mergeCell ref="G211:G219"/>
    <mergeCell ref="G220:G233"/>
    <mergeCell ref="G184:G185"/>
    <mergeCell ref="G186:G187"/>
    <mergeCell ref="G188:G189"/>
    <mergeCell ref="G190:G191"/>
    <mergeCell ref="G137:G142"/>
    <mergeCell ref="G143:G164"/>
    <mergeCell ref="G165:G178"/>
    <mergeCell ref="G179:G183"/>
    <mergeCell ref="G99:G106"/>
    <mergeCell ref="G107:G109"/>
    <mergeCell ref="G110:G114"/>
    <mergeCell ref="G115:G136"/>
    <mergeCell ref="G53:G60"/>
    <mergeCell ref="G63:G64"/>
    <mergeCell ref="G65:G83"/>
    <mergeCell ref="G84:G98"/>
    <mergeCell ref="G1:G2"/>
    <mergeCell ref="G3:G9"/>
    <mergeCell ref="G10:G14"/>
    <mergeCell ref="G15:G19"/>
    <mergeCell ref="G21:G23"/>
    <mergeCell ref="G24:G29"/>
    <mergeCell ref="G30:G31"/>
    <mergeCell ref="G32:G47"/>
    <mergeCell ref="G50:G51"/>
    <mergeCell ref="A1000:A1003"/>
    <mergeCell ref="E1000:E1003"/>
    <mergeCell ref="C1000:C1003"/>
    <mergeCell ref="B1000:B1003"/>
    <mergeCell ref="D1000:D1003"/>
    <mergeCell ref="A997:A999"/>
    <mergeCell ref="E997:E999"/>
    <mergeCell ref="C997:C999"/>
    <mergeCell ref="B997:B999"/>
    <mergeCell ref="D997:D999"/>
    <mergeCell ref="A987:A996"/>
    <mergeCell ref="E987:E996"/>
    <mergeCell ref="C987:C996"/>
    <mergeCell ref="B987:B996"/>
    <mergeCell ref="D987:D996"/>
    <mergeCell ref="A974:A984"/>
    <mergeCell ref="E974:E984"/>
    <mergeCell ref="C974:C984"/>
    <mergeCell ref="B974:B984"/>
    <mergeCell ref="D974:D984"/>
    <mergeCell ref="A971:A973"/>
    <mergeCell ref="E971:E973"/>
    <mergeCell ref="C971:C973"/>
    <mergeCell ref="B971:B973"/>
    <mergeCell ref="D971:D973"/>
    <mergeCell ref="A969:A970"/>
    <mergeCell ref="E969:E970"/>
    <mergeCell ref="C969:C970"/>
    <mergeCell ref="B969:B970"/>
    <mergeCell ref="D969:D970"/>
    <mergeCell ref="A965:A967"/>
    <mergeCell ref="E965:E967"/>
    <mergeCell ref="C965:C967"/>
    <mergeCell ref="B965:B967"/>
    <mergeCell ref="D965:D967"/>
    <mergeCell ref="A962:A963"/>
    <mergeCell ref="E962:E963"/>
    <mergeCell ref="C962:C963"/>
    <mergeCell ref="B962:B963"/>
    <mergeCell ref="D962:D963"/>
    <mergeCell ref="A947:A961"/>
    <mergeCell ref="E947:E961"/>
    <mergeCell ref="C947:C961"/>
    <mergeCell ref="B947:B961"/>
    <mergeCell ref="D947:D961"/>
    <mergeCell ref="A938:A946"/>
    <mergeCell ref="E938:E946"/>
    <mergeCell ref="C938:C946"/>
    <mergeCell ref="B938:B946"/>
    <mergeCell ref="D938:D946"/>
    <mergeCell ref="A931:A937"/>
    <mergeCell ref="E931:E937"/>
    <mergeCell ref="C931:C937"/>
    <mergeCell ref="B931:B937"/>
    <mergeCell ref="D931:D937"/>
    <mergeCell ref="A917:A930"/>
    <mergeCell ref="E917:E930"/>
    <mergeCell ref="C917:C930"/>
    <mergeCell ref="B917:B930"/>
    <mergeCell ref="D917:D930"/>
    <mergeCell ref="A913:A916"/>
    <mergeCell ref="E913:E916"/>
    <mergeCell ref="C913:C916"/>
    <mergeCell ref="B913:B916"/>
    <mergeCell ref="D913:D916"/>
    <mergeCell ref="A908:A909"/>
    <mergeCell ref="E908:E909"/>
    <mergeCell ref="C908:C909"/>
    <mergeCell ref="F908:F909"/>
    <mergeCell ref="B908:B909"/>
    <mergeCell ref="D908:D909"/>
    <mergeCell ref="A901:A904"/>
    <mergeCell ref="E901:E904"/>
    <mergeCell ref="C901:C904"/>
    <mergeCell ref="B901:B904"/>
    <mergeCell ref="D901:D904"/>
    <mergeCell ref="D877:D891"/>
    <mergeCell ref="A897:A898"/>
    <mergeCell ref="E897:E898"/>
    <mergeCell ref="C897:C898"/>
    <mergeCell ref="B897:B898"/>
    <mergeCell ref="D897:D898"/>
    <mergeCell ref="E875:E876"/>
    <mergeCell ref="A893:A896"/>
    <mergeCell ref="E893:E896"/>
    <mergeCell ref="C893:C896"/>
    <mergeCell ref="B893:B896"/>
    <mergeCell ref="D893:D896"/>
    <mergeCell ref="A877:A891"/>
    <mergeCell ref="E877:E891"/>
    <mergeCell ref="C877:C891"/>
    <mergeCell ref="B877:B891"/>
    <mergeCell ref="D860:D865"/>
    <mergeCell ref="F875:F876"/>
    <mergeCell ref="A866:A874"/>
    <mergeCell ref="E866:E874"/>
    <mergeCell ref="C866:C874"/>
    <mergeCell ref="B866:B874"/>
    <mergeCell ref="D866:D874"/>
    <mergeCell ref="B875:B876"/>
    <mergeCell ref="D875:D876"/>
    <mergeCell ref="A875:A876"/>
    <mergeCell ref="C875:C876"/>
    <mergeCell ref="A853:A859"/>
    <mergeCell ref="E853:E859"/>
    <mergeCell ref="C853:C859"/>
    <mergeCell ref="B853:B859"/>
    <mergeCell ref="D853:D859"/>
    <mergeCell ref="A860:A865"/>
    <mergeCell ref="E860:E865"/>
    <mergeCell ref="C860:C865"/>
    <mergeCell ref="B860:B865"/>
    <mergeCell ref="A850:A852"/>
    <mergeCell ref="E850:E852"/>
    <mergeCell ref="C850:C852"/>
    <mergeCell ref="B850:B852"/>
    <mergeCell ref="D850:D852"/>
    <mergeCell ref="A828:A845"/>
    <mergeCell ref="E828:E845"/>
    <mergeCell ref="C828:C845"/>
    <mergeCell ref="B828:B845"/>
    <mergeCell ref="D828:D845"/>
    <mergeCell ref="A814:A827"/>
    <mergeCell ref="E814:E827"/>
    <mergeCell ref="C814:C827"/>
    <mergeCell ref="B814:B827"/>
    <mergeCell ref="D814:D827"/>
    <mergeCell ref="A810:A813"/>
    <mergeCell ref="E810:E813"/>
    <mergeCell ref="C810:C813"/>
    <mergeCell ref="B810:B813"/>
    <mergeCell ref="D810:D813"/>
    <mergeCell ref="A803:A809"/>
    <mergeCell ref="E803:E809"/>
    <mergeCell ref="C803:C809"/>
    <mergeCell ref="B803:B809"/>
    <mergeCell ref="D803:D809"/>
    <mergeCell ref="A799:A802"/>
    <mergeCell ref="E799:E802"/>
    <mergeCell ref="C799:C802"/>
    <mergeCell ref="B799:B802"/>
    <mergeCell ref="D799:D802"/>
    <mergeCell ref="A792:A798"/>
    <mergeCell ref="E792:E798"/>
    <mergeCell ref="C792:C798"/>
    <mergeCell ref="B792:B798"/>
    <mergeCell ref="D792:D798"/>
    <mergeCell ref="A784:A791"/>
    <mergeCell ref="E784:E791"/>
    <mergeCell ref="C784:C791"/>
    <mergeCell ref="B784:B791"/>
    <mergeCell ref="D784:D791"/>
    <mergeCell ref="A780:A783"/>
    <mergeCell ref="E780:E783"/>
    <mergeCell ref="C780:C783"/>
    <mergeCell ref="B780:B783"/>
    <mergeCell ref="D780:D783"/>
    <mergeCell ref="A776:A779"/>
    <mergeCell ref="E776:E779"/>
    <mergeCell ref="C776:C779"/>
    <mergeCell ref="B776:B779"/>
    <mergeCell ref="D776:D779"/>
    <mergeCell ref="A771:A775"/>
    <mergeCell ref="E771:E775"/>
    <mergeCell ref="C771:C775"/>
    <mergeCell ref="B771:B775"/>
    <mergeCell ref="D771:D775"/>
    <mergeCell ref="A768:A769"/>
    <mergeCell ref="E768:E769"/>
    <mergeCell ref="C768:C769"/>
    <mergeCell ref="B768:B769"/>
    <mergeCell ref="D768:D769"/>
    <mergeCell ref="A762:A763"/>
    <mergeCell ref="E762:E763"/>
    <mergeCell ref="C762:C763"/>
    <mergeCell ref="B762:B763"/>
    <mergeCell ref="D762:D763"/>
    <mergeCell ref="A756:A760"/>
    <mergeCell ref="E756:E760"/>
    <mergeCell ref="C756:C760"/>
    <mergeCell ref="B756:B760"/>
    <mergeCell ref="D756:D760"/>
    <mergeCell ref="A752:A755"/>
    <mergeCell ref="E752:E755"/>
    <mergeCell ref="C752:C755"/>
    <mergeCell ref="B752:B755"/>
    <mergeCell ref="D752:D755"/>
    <mergeCell ref="A747:A751"/>
    <mergeCell ref="E747:E751"/>
    <mergeCell ref="C747:C751"/>
    <mergeCell ref="B747:B751"/>
    <mergeCell ref="D747:D751"/>
    <mergeCell ref="A735:A746"/>
    <mergeCell ref="E735:E746"/>
    <mergeCell ref="C735:C746"/>
    <mergeCell ref="B735:B746"/>
    <mergeCell ref="D735:D746"/>
    <mergeCell ref="A721:A734"/>
    <mergeCell ref="E721:E734"/>
    <mergeCell ref="C721:C734"/>
    <mergeCell ref="B721:B734"/>
    <mergeCell ref="D721:D734"/>
    <mergeCell ref="A711:A719"/>
    <mergeCell ref="E711:E719"/>
    <mergeCell ref="C711:C719"/>
    <mergeCell ref="B711:B719"/>
    <mergeCell ref="D711:D719"/>
    <mergeCell ref="A705:A710"/>
    <mergeCell ref="E705:E710"/>
    <mergeCell ref="C705:C710"/>
    <mergeCell ref="B705:B710"/>
    <mergeCell ref="D705:D710"/>
    <mergeCell ref="A702:A704"/>
    <mergeCell ref="E702:E704"/>
    <mergeCell ref="C702:C704"/>
    <mergeCell ref="B702:B704"/>
    <mergeCell ref="D702:D704"/>
    <mergeCell ref="A696:A701"/>
    <mergeCell ref="E696:E701"/>
    <mergeCell ref="C696:C701"/>
    <mergeCell ref="B696:B701"/>
    <mergeCell ref="D696:D701"/>
    <mergeCell ref="A690:A695"/>
    <mergeCell ref="E690:E695"/>
    <mergeCell ref="C690:C695"/>
    <mergeCell ref="B690:B695"/>
    <mergeCell ref="D690:D695"/>
    <mergeCell ref="A687:A689"/>
    <mergeCell ref="E687:E689"/>
    <mergeCell ref="C687:C689"/>
    <mergeCell ref="B687:B689"/>
    <mergeCell ref="D687:D689"/>
    <mergeCell ref="A664:A686"/>
    <mergeCell ref="E664:E686"/>
    <mergeCell ref="C664:C686"/>
    <mergeCell ref="B664:B686"/>
    <mergeCell ref="D664:D686"/>
    <mergeCell ref="A658:A663"/>
    <mergeCell ref="E658:E663"/>
    <mergeCell ref="C658:C663"/>
    <mergeCell ref="B658:B663"/>
    <mergeCell ref="D658:D663"/>
    <mergeCell ref="A643:A657"/>
    <mergeCell ref="E643:E657"/>
    <mergeCell ref="C643:C657"/>
    <mergeCell ref="B643:B657"/>
    <mergeCell ref="D643:D657"/>
    <mergeCell ref="A639:A642"/>
    <mergeCell ref="E639:E642"/>
    <mergeCell ref="C639:C642"/>
    <mergeCell ref="B639:B642"/>
    <mergeCell ref="D639:D642"/>
    <mergeCell ref="A632:A638"/>
    <mergeCell ref="E632:E638"/>
    <mergeCell ref="C632:C638"/>
    <mergeCell ref="B632:B638"/>
    <mergeCell ref="D632:D638"/>
    <mergeCell ref="A621:A631"/>
    <mergeCell ref="E621:E631"/>
    <mergeCell ref="C621:C631"/>
    <mergeCell ref="B621:B631"/>
    <mergeCell ref="D621:D631"/>
    <mergeCell ref="A616:A620"/>
    <mergeCell ref="E616:E620"/>
    <mergeCell ref="C616:C620"/>
    <mergeCell ref="B616:B620"/>
    <mergeCell ref="D616:D620"/>
    <mergeCell ref="A609:A615"/>
    <mergeCell ref="E609:E615"/>
    <mergeCell ref="C609:C615"/>
    <mergeCell ref="B609:B615"/>
    <mergeCell ref="D609:D615"/>
    <mergeCell ref="C598:C599"/>
    <mergeCell ref="A606:A608"/>
    <mergeCell ref="E606:E608"/>
    <mergeCell ref="C606:C608"/>
    <mergeCell ref="B606:B608"/>
    <mergeCell ref="D606:D608"/>
    <mergeCell ref="A601:A604"/>
    <mergeCell ref="E601:E604"/>
    <mergeCell ref="C601:C604"/>
    <mergeCell ref="B601:B604"/>
    <mergeCell ref="D601:D604"/>
    <mergeCell ref="F598:F599"/>
    <mergeCell ref="A596:A597"/>
    <mergeCell ref="E596:E597"/>
    <mergeCell ref="C596:C597"/>
    <mergeCell ref="B596:B597"/>
    <mergeCell ref="D596:D597"/>
    <mergeCell ref="B598:B599"/>
    <mergeCell ref="D598:D599"/>
    <mergeCell ref="A598:A599"/>
    <mergeCell ref="E598:E599"/>
    <mergeCell ref="C574:C575"/>
    <mergeCell ref="A584:A591"/>
    <mergeCell ref="E584:E591"/>
    <mergeCell ref="C584:C591"/>
    <mergeCell ref="B584:B591"/>
    <mergeCell ref="D584:D591"/>
    <mergeCell ref="A578:A583"/>
    <mergeCell ref="E578:E583"/>
    <mergeCell ref="C578:C583"/>
    <mergeCell ref="B578:B583"/>
    <mergeCell ref="D578:D583"/>
    <mergeCell ref="F574:F575"/>
    <mergeCell ref="A565:A573"/>
    <mergeCell ref="E565:E573"/>
    <mergeCell ref="C565:C573"/>
    <mergeCell ref="B565:B573"/>
    <mergeCell ref="D565:D573"/>
    <mergeCell ref="B574:B575"/>
    <mergeCell ref="D574:D575"/>
    <mergeCell ref="A574:A575"/>
    <mergeCell ref="E574:E575"/>
    <mergeCell ref="A561:A564"/>
    <mergeCell ref="E561:E564"/>
    <mergeCell ref="C561:C564"/>
    <mergeCell ref="B561:B564"/>
    <mergeCell ref="D561:D564"/>
    <mergeCell ref="A559:A560"/>
    <mergeCell ref="E559:E560"/>
    <mergeCell ref="C559:C560"/>
    <mergeCell ref="B559:B560"/>
    <mergeCell ref="D559:D560"/>
    <mergeCell ref="A554:A558"/>
    <mergeCell ref="E554:E558"/>
    <mergeCell ref="C554:C558"/>
    <mergeCell ref="B554:B558"/>
    <mergeCell ref="D554:D558"/>
    <mergeCell ref="A550:A553"/>
    <mergeCell ref="E550:E553"/>
    <mergeCell ref="C550:C553"/>
    <mergeCell ref="B550:B553"/>
    <mergeCell ref="D550:D553"/>
    <mergeCell ref="A545:A549"/>
    <mergeCell ref="E545:E549"/>
    <mergeCell ref="C545:C549"/>
    <mergeCell ref="B545:B549"/>
    <mergeCell ref="D545:D549"/>
    <mergeCell ref="A540:A542"/>
    <mergeCell ref="E540:E542"/>
    <mergeCell ref="C540:C542"/>
    <mergeCell ref="B540:B542"/>
    <mergeCell ref="D540:D542"/>
    <mergeCell ref="A537:A539"/>
    <mergeCell ref="E537:E539"/>
    <mergeCell ref="C537:C539"/>
    <mergeCell ref="B537:B539"/>
    <mergeCell ref="D537:D539"/>
    <mergeCell ref="A535:A536"/>
    <mergeCell ref="E535:E536"/>
    <mergeCell ref="C535:C536"/>
    <mergeCell ref="B535:B536"/>
    <mergeCell ref="D535:D536"/>
    <mergeCell ref="A531:A532"/>
    <mergeCell ref="E531:E532"/>
    <mergeCell ref="C531:C532"/>
    <mergeCell ref="B531:B532"/>
    <mergeCell ref="D531:D532"/>
    <mergeCell ref="A521:A530"/>
    <mergeCell ref="E521:E530"/>
    <mergeCell ref="C521:C530"/>
    <mergeCell ref="B521:B530"/>
    <mergeCell ref="D521:D530"/>
    <mergeCell ref="A507:A512"/>
    <mergeCell ref="E507:E512"/>
    <mergeCell ref="C507:C512"/>
    <mergeCell ref="B507:B512"/>
    <mergeCell ref="D507:D512"/>
    <mergeCell ref="A505:A506"/>
    <mergeCell ref="E505:E506"/>
    <mergeCell ref="C505:C506"/>
    <mergeCell ref="B505:B506"/>
    <mergeCell ref="D505:D506"/>
    <mergeCell ref="A497:A504"/>
    <mergeCell ref="E497:E504"/>
    <mergeCell ref="C497:C504"/>
    <mergeCell ref="B497:B504"/>
    <mergeCell ref="D497:D504"/>
    <mergeCell ref="A494:A496"/>
    <mergeCell ref="E494:E496"/>
    <mergeCell ref="C494:C496"/>
    <mergeCell ref="B494:B496"/>
    <mergeCell ref="D494:D496"/>
    <mergeCell ref="A483:A493"/>
    <mergeCell ref="E483:E493"/>
    <mergeCell ref="C483:C493"/>
    <mergeCell ref="B483:B493"/>
    <mergeCell ref="D483:D493"/>
    <mergeCell ref="A480:A482"/>
    <mergeCell ref="E480:E482"/>
    <mergeCell ref="C480:C482"/>
    <mergeCell ref="B480:B482"/>
    <mergeCell ref="D480:D482"/>
    <mergeCell ref="A473:A479"/>
    <mergeCell ref="E473:E479"/>
    <mergeCell ref="C473:C479"/>
    <mergeCell ref="B473:B479"/>
    <mergeCell ref="D473:D479"/>
    <mergeCell ref="A459:A472"/>
    <mergeCell ref="E459:E472"/>
    <mergeCell ref="C459:C472"/>
    <mergeCell ref="B459:B472"/>
    <mergeCell ref="D459:D472"/>
    <mergeCell ref="A455:A458"/>
    <mergeCell ref="E455:E458"/>
    <mergeCell ref="C455:C458"/>
    <mergeCell ref="B455:B458"/>
    <mergeCell ref="D455:D458"/>
    <mergeCell ref="A453:A454"/>
    <mergeCell ref="E453:E454"/>
    <mergeCell ref="C453:C454"/>
    <mergeCell ref="B453:B454"/>
    <mergeCell ref="D453:D454"/>
    <mergeCell ref="A448:A452"/>
    <mergeCell ref="E448:E452"/>
    <mergeCell ref="C448:C452"/>
    <mergeCell ref="B448:B452"/>
    <mergeCell ref="D448:D452"/>
    <mergeCell ref="A446:A447"/>
    <mergeCell ref="E446:E447"/>
    <mergeCell ref="C446:C447"/>
    <mergeCell ref="B446:B447"/>
    <mergeCell ref="D446:D447"/>
    <mergeCell ref="A442:A444"/>
    <mergeCell ref="E442:E444"/>
    <mergeCell ref="C442:C444"/>
    <mergeCell ref="B442:B444"/>
    <mergeCell ref="D442:D444"/>
    <mergeCell ref="A438:A439"/>
    <mergeCell ref="E438:E439"/>
    <mergeCell ref="C438:C439"/>
    <mergeCell ref="B438:B439"/>
    <mergeCell ref="D438:D439"/>
    <mergeCell ref="A433:A437"/>
    <mergeCell ref="E433:E437"/>
    <mergeCell ref="C433:C437"/>
    <mergeCell ref="B433:B437"/>
    <mergeCell ref="D433:D437"/>
    <mergeCell ref="A431:A432"/>
    <mergeCell ref="E431:E432"/>
    <mergeCell ref="C431:C432"/>
    <mergeCell ref="B431:B432"/>
    <mergeCell ref="D431:D432"/>
    <mergeCell ref="A428:A430"/>
    <mergeCell ref="E428:E430"/>
    <mergeCell ref="C428:C430"/>
    <mergeCell ref="B428:B430"/>
    <mergeCell ref="D428:D430"/>
    <mergeCell ref="A418:A427"/>
    <mergeCell ref="E418:E427"/>
    <mergeCell ref="C418:C427"/>
    <mergeCell ref="B418:B427"/>
    <mergeCell ref="D418:D427"/>
    <mergeCell ref="A413:A417"/>
    <mergeCell ref="E413:E417"/>
    <mergeCell ref="C413:C417"/>
    <mergeCell ref="B413:B417"/>
    <mergeCell ref="D413:D417"/>
    <mergeCell ref="A410:A411"/>
    <mergeCell ref="E410:E411"/>
    <mergeCell ref="C410:C411"/>
    <mergeCell ref="B410:B411"/>
    <mergeCell ref="D410:D411"/>
    <mergeCell ref="A407:A408"/>
    <mergeCell ref="E407:E408"/>
    <mergeCell ref="C407:C408"/>
    <mergeCell ref="B407:B408"/>
    <mergeCell ref="D407:D408"/>
    <mergeCell ref="A404:A406"/>
    <mergeCell ref="E404:E406"/>
    <mergeCell ref="C404:C406"/>
    <mergeCell ref="B404:B406"/>
    <mergeCell ref="D404:D406"/>
    <mergeCell ref="A398:A403"/>
    <mergeCell ref="E398:E403"/>
    <mergeCell ref="C398:C403"/>
    <mergeCell ref="B398:B403"/>
    <mergeCell ref="D398:D403"/>
    <mergeCell ref="A392:A397"/>
    <mergeCell ref="E392:E397"/>
    <mergeCell ref="C392:C397"/>
    <mergeCell ref="B392:B397"/>
    <mergeCell ref="D392:D397"/>
    <mergeCell ref="A387:A391"/>
    <mergeCell ref="E387:E391"/>
    <mergeCell ref="C387:C391"/>
    <mergeCell ref="B387:B391"/>
    <mergeCell ref="D387:D391"/>
    <mergeCell ref="A383:A385"/>
    <mergeCell ref="E383:E385"/>
    <mergeCell ref="C383:C385"/>
    <mergeCell ref="B383:B385"/>
    <mergeCell ref="D383:D385"/>
    <mergeCell ref="A381:A382"/>
    <mergeCell ref="E381:E382"/>
    <mergeCell ref="C381:C382"/>
    <mergeCell ref="B381:B382"/>
    <mergeCell ref="D381:D382"/>
    <mergeCell ref="A373:A380"/>
    <mergeCell ref="E373:E380"/>
    <mergeCell ref="C373:C380"/>
    <mergeCell ref="B373:B380"/>
    <mergeCell ref="D373:D380"/>
    <mergeCell ref="A367:A372"/>
    <mergeCell ref="E367:E372"/>
    <mergeCell ref="C367:C372"/>
    <mergeCell ref="B367:B372"/>
    <mergeCell ref="D367:D372"/>
    <mergeCell ref="A365:A366"/>
    <mergeCell ref="E365:E366"/>
    <mergeCell ref="C365:C366"/>
    <mergeCell ref="B365:B366"/>
    <mergeCell ref="D365:D366"/>
    <mergeCell ref="A361:A364"/>
    <mergeCell ref="E361:E364"/>
    <mergeCell ref="C361:C364"/>
    <mergeCell ref="B361:B364"/>
    <mergeCell ref="D361:D364"/>
    <mergeCell ref="A350:A359"/>
    <mergeCell ref="E350:E359"/>
    <mergeCell ref="C350:C359"/>
    <mergeCell ref="B350:B359"/>
    <mergeCell ref="D350:D359"/>
    <mergeCell ref="A332:A349"/>
    <mergeCell ref="E332:E349"/>
    <mergeCell ref="C332:C349"/>
    <mergeCell ref="B332:B349"/>
    <mergeCell ref="D332:D349"/>
    <mergeCell ref="A320:A331"/>
    <mergeCell ref="E320:E331"/>
    <mergeCell ref="C320:C331"/>
    <mergeCell ref="B320:B331"/>
    <mergeCell ref="D320:D331"/>
    <mergeCell ref="A306:A319"/>
    <mergeCell ref="E306:E319"/>
    <mergeCell ref="C306:C319"/>
    <mergeCell ref="B306:B319"/>
    <mergeCell ref="D306:D319"/>
    <mergeCell ref="A299:A305"/>
    <mergeCell ref="E299:E305"/>
    <mergeCell ref="C299:C305"/>
    <mergeCell ref="B299:B305"/>
    <mergeCell ref="D299:D305"/>
    <mergeCell ref="A287:A297"/>
    <mergeCell ref="E287:E297"/>
    <mergeCell ref="C287:C297"/>
    <mergeCell ref="B287:B297"/>
    <mergeCell ref="D287:D297"/>
    <mergeCell ref="A282:A286"/>
    <mergeCell ref="E282:E286"/>
    <mergeCell ref="C282:C286"/>
    <mergeCell ref="B282:B286"/>
    <mergeCell ref="D282:D286"/>
    <mergeCell ref="A280:A281"/>
    <mergeCell ref="E280:E281"/>
    <mergeCell ref="C280:C281"/>
    <mergeCell ref="B280:B281"/>
    <mergeCell ref="D280:D281"/>
    <mergeCell ref="A275:A279"/>
    <mergeCell ref="E275:E279"/>
    <mergeCell ref="C275:C279"/>
    <mergeCell ref="B275:B279"/>
    <mergeCell ref="D275:D279"/>
    <mergeCell ref="A271:A274"/>
    <mergeCell ref="E271:E274"/>
    <mergeCell ref="C271:C274"/>
    <mergeCell ref="B271:B274"/>
    <mergeCell ref="D271:D274"/>
    <mergeCell ref="A267:A269"/>
    <mergeCell ref="E267:E269"/>
    <mergeCell ref="C267:C269"/>
    <mergeCell ref="B267:B269"/>
    <mergeCell ref="D267:D269"/>
    <mergeCell ref="A265:A266"/>
    <mergeCell ref="E265:E266"/>
    <mergeCell ref="C265:C266"/>
    <mergeCell ref="B265:B266"/>
    <mergeCell ref="D265:D266"/>
    <mergeCell ref="A263:A264"/>
    <mergeCell ref="E263:E264"/>
    <mergeCell ref="C263:C264"/>
    <mergeCell ref="B263:B264"/>
    <mergeCell ref="D263:D264"/>
    <mergeCell ref="A253:A262"/>
    <mergeCell ref="E253:E262"/>
    <mergeCell ref="C253:C262"/>
    <mergeCell ref="B253:B262"/>
    <mergeCell ref="D253:D262"/>
    <mergeCell ref="A234:A252"/>
    <mergeCell ref="E234:E252"/>
    <mergeCell ref="C234:C252"/>
    <mergeCell ref="B234:B252"/>
    <mergeCell ref="D234:D252"/>
    <mergeCell ref="A220:A233"/>
    <mergeCell ref="E220:E233"/>
    <mergeCell ref="C220:C233"/>
    <mergeCell ref="B220:B233"/>
    <mergeCell ref="D220:D233"/>
    <mergeCell ref="A211:A219"/>
    <mergeCell ref="E211:E219"/>
    <mergeCell ref="C211:C219"/>
    <mergeCell ref="B211:B219"/>
    <mergeCell ref="D211:D219"/>
    <mergeCell ref="A194:A210"/>
    <mergeCell ref="E194:E210"/>
    <mergeCell ref="C194:C210"/>
    <mergeCell ref="B194:B210"/>
    <mergeCell ref="D194:D210"/>
    <mergeCell ref="A192:A193"/>
    <mergeCell ref="C192:C193"/>
    <mergeCell ref="B192:B193"/>
    <mergeCell ref="D63:D64"/>
    <mergeCell ref="D65:D83"/>
    <mergeCell ref="D84:D98"/>
    <mergeCell ref="D99:D106"/>
    <mergeCell ref="A179:A183"/>
    <mergeCell ref="A190:A191"/>
    <mergeCell ref="A188:A189"/>
    <mergeCell ref="F190:F191"/>
    <mergeCell ref="B190:B191"/>
    <mergeCell ref="D190:D191"/>
    <mergeCell ref="D184:D185"/>
    <mergeCell ref="C190:C191"/>
    <mergeCell ref="B186:B187"/>
    <mergeCell ref="D186:D187"/>
    <mergeCell ref="C188:C189"/>
    <mergeCell ref="B188:B189"/>
    <mergeCell ref="C179:C183"/>
    <mergeCell ref="B179:B183"/>
    <mergeCell ref="D192:D193"/>
    <mergeCell ref="A184:A185"/>
    <mergeCell ref="C184:C185"/>
    <mergeCell ref="B184:B185"/>
    <mergeCell ref="D188:D189"/>
    <mergeCell ref="A186:A187"/>
    <mergeCell ref="C186:C187"/>
    <mergeCell ref="D179:D183"/>
    <mergeCell ref="A165:A178"/>
    <mergeCell ref="E165:E178"/>
    <mergeCell ref="C165:C178"/>
    <mergeCell ref="B165:B178"/>
    <mergeCell ref="D165:D178"/>
    <mergeCell ref="A143:A164"/>
    <mergeCell ref="E143:E164"/>
    <mergeCell ref="C143:C164"/>
    <mergeCell ref="B143:B164"/>
    <mergeCell ref="D143:D164"/>
    <mergeCell ref="A137:A142"/>
    <mergeCell ref="E137:E142"/>
    <mergeCell ref="C137:C142"/>
    <mergeCell ref="B137:B142"/>
    <mergeCell ref="D137:D142"/>
    <mergeCell ref="A115:A136"/>
    <mergeCell ref="E115:E136"/>
    <mergeCell ref="C115:C136"/>
    <mergeCell ref="B115:B136"/>
    <mergeCell ref="D115:D136"/>
    <mergeCell ref="A110:A114"/>
    <mergeCell ref="E110:E114"/>
    <mergeCell ref="C110:C114"/>
    <mergeCell ref="B110:B114"/>
    <mergeCell ref="D110:D114"/>
    <mergeCell ref="A107:A109"/>
    <mergeCell ref="E107:E109"/>
    <mergeCell ref="C107:C109"/>
    <mergeCell ref="B107:B109"/>
    <mergeCell ref="D107:D109"/>
    <mergeCell ref="A99:A106"/>
    <mergeCell ref="E99:E106"/>
    <mergeCell ref="C99:C106"/>
    <mergeCell ref="B99:B106"/>
    <mergeCell ref="A84:A98"/>
    <mergeCell ref="E84:E98"/>
    <mergeCell ref="C84:C98"/>
    <mergeCell ref="B84:B98"/>
    <mergeCell ref="A65:A83"/>
    <mergeCell ref="E65:E83"/>
    <mergeCell ref="C65:C83"/>
    <mergeCell ref="B65:B83"/>
    <mergeCell ref="F63:F64"/>
    <mergeCell ref="A53:A60"/>
    <mergeCell ref="E53:E60"/>
    <mergeCell ref="C53:C60"/>
    <mergeCell ref="B53:B60"/>
    <mergeCell ref="B63:B64"/>
    <mergeCell ref="A63:A64"/>
    <mergeCell ref="E63:E64"/>
    <mergeCell ref="C63:C64"/>
    <mergeCell ref="D53:D60"/>
    <mergeCell ref="A50:A51"/>
    <mergeCell ref="E50:E51"/>
    <mergeCell ref="C50:C51"/>
    <mergeCell ref="B50:B51"/>
    <mergeCell ref="D50:D51"/>
    <mergeCell ref="A32:A47"/>
    <mergeCell ref="E32:E47"/>
    <mergeCell ref="C32:C47"/>
    <mergeCell ref="B32:B47"/>
    <mergeCell ref="F30:F31"/>
    <mergeCell ref="A24:A29"/>
    <mergeCell ref="E24:E29"/>
    <mergeCell ref="C24:C29"/>
    <mergeCell ref="B24:B29"/>
    <mergeCell ref="B30:B31"/>
    <mergeCell ref="A30:A31"/>
    <mergeCell ref="E30:E31"/>
    <mergeCell ref="C30:C31"/>
    <mergeCell ref="A21:A23"/>
    <mergeCell ref="E21:E23"/>
    <mergeCell ref="C21:C23"/>
    <mergeCell ref="B21:B23"/>
    <mergeCell ref="A15:A20"/>
    <mergeCell ref="E15:E20"/>
    <mergeCell ref="C15:C20"/>
    <mergeCell ref="B15:B20"/>
    <mergeCell ref="A10:A14"/>
    <mergeCell ref="E10:E14"/>
    <mergeCell ref="C10:C14"/>
    <mergeCell ref="B10:B14"/>
    <mergeCell ref="A3:A9"/>
    <mergeCell ref="E3:E9"/>
    <mergeCell ref="C3:C9"/>
    <mergeCell ref="B3:B9"/>
    <mergeCell ref="A1:A2"/>
    <mergeCell ref="C1:C2"/>
    <mergeCell ref="F1:F2"/>
    <mergeCell ref="B1:B2"/>
    <mergeCell ref="E1:E2"/>
  </mergeCells>
  <hyperlinks>
    <hyperlink ref="F361" r:id="rId1" display="http://www.austlii.edu.au/au/other/alrc/publications/reports/104/"/>
  </hyperlinks>
  <printOptions/>
  <pageMargins left="0.75" right="0.75" top="1" bottom="1" header="0.5" footer="0.5"/>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C2:J12"/>
  <sheetViews>
    <sheetView workbookViewId="0" topLeftCell="A1">
      <selection activeCell="E8" sqref="E8"/>
    </sheetView>
  </sheetViews>
  <sheetFormatPr defaultColWidth="9.140625" defaultRowHeight="12.75"/>
  <cols>
    <col min="3" max="3" width="16.7109375" style="0" customWidth="1"/>
    <col min="4" max="4" width="10.8515625" style="0" bestFit="1" customWidth="1"/>
    <col min="5" max="5" width="7.8515625" style="0" customWidth="1"/>
    <col min="9" max="9" width="26.28125" style="0" customWidth="1"/>
    <col min="10" max="10" width="18.7109375" style="0" customWidth="1"/>
  </cols>
  <sheetData>
    <row r="2" spans="3:9" ht="12.75">
      <c r="C2" s="43" t="s">
        <v>224</v>
      </c>
      <c r="I2" s="43" t="s">
        <v>223</v>
      </c>
    </row>
    <row r="3" ht="13.5" thickBot="1"/>
    <row r="4" spans="3:10" ht="13.5" thickBot="1">
      <c r="C4" s="23"/>
      <c r="D4" s="46" t="s">
        <v>225</v>
      </c>
      <c r="E4" s="45" t="s">
        <v>226</v>
      </c>
      <c r="H4" s="32" t="s">
        <v>926</v>
      </c>
      <c r="I4" s="33" t="s">
        <v>222</v>
      </c>
      <c r="J4" s="34" t="s">
        <v>232</v>
      </c>
    </row>
    <row r="5" spans="3:10" ht="12.75">
      <c r="C5" s="24" t="s">
        <v>227</v>
      </c>
      <c r="D5" s="25">
        <f>COUNTA(Index!A3:A1003)</f>
        <v>204</v>
      </c>
      <c r="E5" s="47" t="s">
        <v>646</v>
      </c>
      <c r="H5" s="35" t="s">
        <v>941</v>
      </c>
      <c r="I5" s="36">
        <f>COUNTIF(Index!D:D,"ALP")</f>
        <v>169</v>
      </c>
      <c r="J5" s="37">
        <f>SUM(I5/I12)</f>
        <v>0.8284313725490197</v>
      </c>
    </row>
    <row r="6" spans="3:10" ht="12.75">
      <c r="C6" s="26" t="s">
        <v>228</v>
      </c>
      <c r="D6" s="27">
        <f>COUNTA(Index!G3:G1003)</f>
        <v>200</v>
      </c>
      <c r="E6" s="28">
        <f>D6/D5</f>
        <v>0.9803921568627451</v>
      </c>
      <c r="H6" s="35" t="s">
        <v>930</v>
      </c>
      <c r="I6" s="36">
        <f>COUNTIF(Index!D:D,"LP")</f>
        <v>13</v>
      </c>
      <c r="J6" s="37">
        <f>I6/I12</f>
        <v>0.06372549019607843</v>
      </c>
    </row>
    <row r="7" spans="3:10" ht="12.75">
      <c r="C7" s="26" t="s">
        <v>229</v>
      </c>
      <c r="D7" s="27">
        <f>D5-D6</f>
        <v>4</v>
      </c>
      <c r="E7" s="28">
        <f>D7/D5</f>
        <v>0.0196078431372549</v>
      </c>
      <c r="H7" s="35" t="s">
        <v>943</v>
      </c>
      <c r="I7" s="36">
        <f>COUNTIF(Index!D:D,"NATS")</f>
        <v>0</v>
      </c>
      <c r="J7" s="37">
        <v>0</v>
      </c>
    </row>
    <row r="8" spans="3:10" ht="12.75">
      <c r="C8" s="26" t="s">
        <v>230</v>
      </c>
      <c r="D8" s="27">
        <f>COUNTIF(Index!G3:G1003,"&lt;=06/07/07")</f>
        <v>59</v>
      </c>
      <c r="E8" s="28">
        <f>D8/D5</f>
        <v>0.28921568627450983</v>
      </c>
      <c r="H8" s="35" t="s">
        <v>935</v>
      </c>
      <c r="I8" s="36">
        <f>COUNTIF(Index!D:D,"AD")</f>
        <v>15</v>
      </c>
      <c r="J8" s="37">
        <f>I8/I12</f>
        <v>0.07352941176470588</v>
      </c>
    </row>
    <row r="9" spans="8:10" ht="12.75">
      <c r="H9" s="35" t="s">
        <v>945</v>
      </c>
      <c r="I9" s="36">
        <f>COUNTIF(Index!D:D,"AG")</f>
        <v>7</v>
      </c>
      <c r="J9" s="37">
        <f>I9/I12</f>
        <v>0.03431372549019608</v>
      </c>
    </row>
    <row r="10" spans="3:10" ht="12.75">
      <c r="C10" s="29" t="s">
        <v>231</v>
      </c>
      <c r="D10" s="30">
        <v>39269</v>
      </c>
      <c r="E10" s="31"/>
      <c r="H10" s="35" t="s">
        <v>991</v>
      </c>
      <c r="I10" s="36">
        <f>COUNTIF(Index!D:D,"CLP")</f>
        <v>0</v>
      </c>
      <c r="J10" s="37">
        <v>0</v>
      </c>
    </row>
    <row r="11" spans="8:10" ht="13.5" thickBot="1">
      <c r="H11" s="38" t="s">
        <v>960</v>
      </c>
      <c r="I11" s="36">
        <f>COUNTIF(Index!D:D,"FFP")</f>
        <v>0</v>
      </c>
      <c r="J11" s="39">
        <v>0</v>
      </c>
    </row>
    <row r="12" spans="8:10" ht="13.5" thickBot="1">
      <c r="H12" s="40" t="s">
        <v>233</v>
      </c>
      <c r="I12" s="41">
        <f>SUM(I5:I11)</f>
        <v>204</v>
      </c>
      <c r="J12" s="42">
        <f>SUM(J5:J11)</f>
        <v>1</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77"/>
  <sheetViews>
    <sheetView workbookViewId="0" topLeftCell="A64">
      <selection activeCell="A71" sqref="A71"/>
    </sheetView>
  </sheetViews>
  <sheetFormatPr defaultColWidth="9.140625" defaultRowHeight="12.75"/>
  <sheetData>
    <row r="1" spans="1:3" ht="12.75">
      <c r="A1" s="22" t="s">
        <v>927</v>
      </c>
      <c r="B1" s="22" t="s">
        <v>926</v>
      </c>
      <c r="C1" s="22" t="s">
        <v>928</v>
      </c>
    </row>
    <row r="2" spans="1:3" ht="12.75">
      <c r="A2" t="s">
        <v>929</v>
      </c>
      <c r="B2" t="s">
        <v>930</v>
      </c>
      <c r="C2" t="s">
        <v>931</v>
      </c>
    </row>
    <row r="3" spans="1:3" ht="12.75">
      <c r="A3" t="s">
        <v>932</v>
      </c>
      <c r="B3" t="s">
        <v>930</v>
      </c>
      <c r="C3" t="s">
        <v>933</v>
      </c>
    </row>
    <row r="4" spans="1:3" ht="12.75">
      <c r="A4" t="s">
        <v>934</v>
      </c>
      <c r="B4" t="s">
        <v>935</v>
      </c>
      <c r="C4" t="s">
        <v>936</v>
      </c>
    </row>
    <row r="5" spans="1:3" ht="12.75">
      <c r="A5" t="s">
        <v>171</v>
      </c>
      <c r="B5" t="s">
        <v>930</v>
      </c>
      <c r="C5" t="s">
        <v>931</v>
      </c>
    </row>
    <row r="6" spans="1:3" ht="12.75">
      <c r="A6" t="s">
        <v>733</v>
      </c>
      <c r="B6" t="s">
        <v>935</v>
      </c>
      <c r="C6" t="s">
        <v>937</v>
      </c>
    </row>
    <row r="7" spans="1:3" ht="12.75">
      <c r="A7" t="s">
        <v>938</v>
      </c>
      <c r="B7" t="s">
        <v>930</v>
      </c>
      <c r="C7" t="s">
        <v>939</v>
      </c>
    </row>
    <row r="8" spans="1:3" ht="12.75">
      <c r="A8" t="s">
        <v>1002</v>
      </c>
      <c r="B8" t="s">
        <v>930</v>
      </c>
      <c r="C8" t="s">
        <v>939</v>
      </c>
    </row>
    <row r="9" spans="1:3" ht="12.75">
      <c r="A9" t="s">
        <v>940</v>
      </c>
      <c r="B9" t="s">
        <v>941</v>
      </c>
      <c r="C9" t="s">
        <v>933</v>
      </c>
    </row>
    <row r="10" spans="1:3" ht="12.75">
      <c r="A10" t="s">
        <v>942</v>
      </c>
      <c r="B10" t="s">
        <v>943</v>
      </c>
      <c r="C10" t="s">
        <v>937</v>
      </c>
    </row>
    <row r="11" spans="1:3" ht="12.75">
      <c r="A11" t="s">
        <v>1003</v>
      </c>
      <c r="B11" t="s">
        <v>930</v>
      </c>
      <c r="C11" t="s">
        <v>937</v>
      </c>
    </row>
    <row r="12" spans="1:3" ht="12.75">
      <c r="A12" t="s">
        <v>944</v>
      </c>
      <c r="B12" t="s">
        <v>930</v>
      </c>
      <c r="C12" t="s">
        <v>937</v>
      </c>
    </row>
    <row r="13" spans="1:3" ht="12.75">
      <c r="A13" t="s">
        <v>827</v>
      </c>
      <c r="B13" t="s">
        <v>941</v>
      </c>
      <c r="C13" t="s">
        <v>931</v>
      </c>
    </row>
    <row r="14" spans="1:3" ht="12.75">
      <c r="A14" t="s">
        <v>827</v>
      </c>
      <c r="B14" t="s">
        <v>945</v>
      </c>
      <c r="C14" t="s">
        <v>931</v>
      </c>
    </row>
    <row r="15" spans="1:3" ht="12.75">
      <c r="A15" t="s">
        <v>946</v>
      </c>
      <c r="B15" t="s">
        <v>930</v>
      </c>
      <c r="C15" t="s">
        <v>931</v>
      </c>
    </row>
    <row r="16" spans="1:3" ht="12.75">
      <c r="A16" t="s">
        <v>1004</v>
      </c>
      <c r="B16" t="s">
        <v>941</v>
      </c>
      <c r="C16" t="s">
        <v>947</v>
      </c>
    </row>
    <row r="17" spans="1:3" ht="12.75">
      <c r="A17" t="s">
        <v>948</v>
      </c>
      <c r="B17" t="s">
        <v>941</v>
      </c>
      <c r="C17" t="s">
        <v>936</v>
      </c>
    </row>
    <row r="18" spans="1:3" ht="12.75">
      <c r="A18" t="s">
        <v>949</v>
      </c>
      <c r="B18" t="s">
        <v>930</v>
      </c>
      <c r="C18" t="s">
        <v>939</v>
      </c>
    </row>
    <row r="19" spans="1:3" ht="12.75">
      <c r="A19" t="s">
        <v>950</v>
      </c>
      <c r="B19" t="s">
        <v>930</v>
      </c>
      <c r="C19" t="s">
        <v>931</v>
      </c>
    </row>
    <row r="20" spans="1:3" ht="12.75">
      <c r="A20" t="s">
        <v>951</v>
      </c>
      <c r="B20" t="s">
        <v>941</v>
      </c>
      <c r="C20" t="s">
        <v>936</v>
      </c>
    </row>
    <row r="21" spans="1:3" ht="12.75">
      <c r="A21" t="s">
        <v>952</v>
      </c>
      <c r="B21" t="s">
        <v>930</v>
      </c>
      <c r="C21" t="s">
        <v>947</v>
      </c>
    </row>
    <row r="22" spans="1:3" ht="12.75">
      <c r="A22" t="s">
        <v>1005</v>
      </c>
      <c r="B22" t="s">
        <v>930</v>
      </c>
      <c r="C22" t="s">
        <v>933</v>
      </c>
    </row>
    <row r="23" spans="1:3" ht="12.75">
      <c r="A23" t="s">
        <v>953</v>
      </c>
      <c r="B23" t="s">
        <v>941</v>
      </c>
      <c r="C23" t="s">
        <v>954</v>
      </c>
    </row>
    <row r="24" spans="1:3" ht="12.75">
      <c r="A24" t="s">
        <v>955</v>
      </c>
      <c r="B24" t="s">
        <v>930</v>
      </c>
      <c r="C24" t="s">
        <v>933</v>
      </c>
    </row>
    <row r="25" spans="1:3" ht="12.75">
      <c r="A25" t="s">
        <v>956</v>
      </c>
      <c r="B25" t="s">
        <v>930</v>
      </c>
      <c r="C25" t="s">
        <v>933</v>
      </c>
    </row>
    <row r="26" spans="1:3" ht="12.75">
      <c r="A26" t="s">
        <v>813</v>
      </c>
      <c r="B26" t="s">
        <v>941</v>
      </c>
      <c r="C26" t="s">
        <v>933</v>
      </c>
    </row>
    <row r="27" spans="1:3" ht="12.75">
      <c r="A27" t="s">
        <v>957</v>
      </c>
      <c r="B27" t="s">
        <v>941</v>
      </c>
      <c r="C27" t="s">
        <v>947</v>
      </c>
    </row>
    <row r="28" spans="1:3" ht="12.75">
      <c r="A28" t="s">
        <v>958</v>
      </c>
      <c r="B28" t="s">
        <v>930</v>
      </c>
      <c r="C28" t="s">
        <v>939</v>
      </c>
    </row>
    <row r="29" spans="1:3" ht="12.75">
      <c r="A29" t="s">
        <v>959</v>
      </c>
      <c r="B29" t="s">
        <v>960</v>
      </c>
      <c r="C29" t="s">
        <v>936</v>
      </c>
    </row>
    <row r="30" spans="1:3" ht="12.75">
      <c r="A30" t="s">
        <v>961</v>
      </c>
      <c r="B30" t="s">
        <v>930</v>
      </c>
      <c r="C30" t="s">
        <v>947</v>
      </c>
    </row>
    <row r="31" spans="1:3" ht="12.75">
      <c r="A31" t="s">
        <v>962</v>
      </c>
      <c r="B31" t="s">
        <v>930</v>
      </c>
      <c r="C31" t="s">
        <v>936</v>
      </c>
    </row>
    <row r="32" spans="1:3" ht="12.75">
      <c r="A32" t="s">
        <v>1006</v>
      </c>
      <c r="B32" t="s">
        <v>930</v>
      </c>
      <c r="C32" t="s">
        <v>939</v>
      </c>
    </row>
    <row r="33" spans="1:3" ht="12.75">
      <c r="A33" t="s">
        <v>963</v>
      </c>
      <c r="B33" t="s">
        <v>941</v>
      </c>
      <c r="C33" t="s">
        <v>947</v>
      </c>
    </row>
    <row r="34" spans="1:3" ht="12.75">
      <c r="A34" t="s">
        <v>213</v>
      </c>
      <c r="B34" t="s">
        <v>930</v>
      </c>
      <c r="C34" t="s">
        <v>947</v>
      </c>
    </row>
    <row r="35" spans="1:3" ht="12.75">
      <c r="A35" t="s">
        <v>964</v>
      </c>
      <c r="B35" t="s">
        <v>941</v>
      </c>
      <c r="C35" t="s">
        <v>937</v>
      </c>
    </row>
    <row r="36" spans="1:3" ht="12.75">
      <c r="A36" t="s">
        <v>965</v>
      </c>
      <c r="B36" t="s">
        <v>930</v>
      </c>
      <c r="C36" t="s">
        <v>966</v>
      </c>
    </row>
    <row r="37" spans="1:3" ht="12.75">
      <c r="A37" t="s">
        <v>967</v>
      </c>
      <c r="B37" t="s">
        <v>941</v>
      </c>
      <c r="C37" t="s">
        <v>939</v>
      </c>
    </row>
    <row r="38" spans="1:3" ht="12.75">
      <c r="A38" t="s">
        <v>968</v>
      </c>
      <c r="B38" t="s">
        <v>941</v>
      </c>
      <c r="C38" t="s">
        <v>947</v>
      </c>
    </row>
    <row r="39" spans="1:3" ht="12.75">
      <c r="A39" t="s">
        <v>969</v>
      </c>
      <c r="B39" t="s">
        <v>930</v>
      </c>
      <c r="C39" t="s">
        <v>933</v>
      </c>
    </row>
    <row r="40" spans="1:3" ht="12.75">
      <c r="A40" t="s">
        <v>970</v>
      </c>
      <c r="B40" t="s">
        <v>943</v>
      </c>
      <c r="C40" t="s">
        <v>937</v>
      </c>
    </row>
    <row r="41" spans="1:3" ht="12.75">
      <c r="A41" t="s">
        <v>971</v>
      </c>
      <c r="B41" t="s">
        <v>930</v>
      </c>
      <c r="C41" t="s">
        <v>936</v>
      </c>
    </row>
    <row r="42" spans="1:3" ht="12.75">
      <c r="A42" t="s">
        <v>588</v>
      </c>
      <c r="B42" t="s">
        <v>941</v>
      </c>
      <c r="C42" t="s">
        <v>939</v>
      </c>
    </row>
    <row r="43" spans="1:3" ht="12.75">
      <c r="A43" t="s">
        <v>972</v>
      </c>
      <c r="B43" t="s">
        <v>930</v>
      </c>
      <c r="C43" t="s">
        <v>933</v>
      </c>
    </row>
    <row r="44" spans="1:3" ht="12.75">
      <c r="A44" t="s">
        <v>537</v>
      </c>
      <c r="B44" t="s">
        <v>941</v>
      </c>
      <c r="C44" t="s">
        <v>937</v>
      </c>
    </row>
    <row r="45" spans="1:3" ht="12.75">
      <c r="A45" t="s">
        <v>973</v>
      </c>
      <c r="B45" t="s">
        <v>941</v>
      </c>
      <c r="C45" t="s">
        <v>966</v>
      </c>
    </row>
    <row r="46" spans="1:3" ht="12.75">
      <c r="A46" t="s">
        <v>1007</v>
      </c>
      <c r="B46" t="s">
        <v>930</v>
      </c>
      <c r="C46" t="s">
        <v>947</v>
      </c>
    </row>
    <row r="47" spans="1:3" ht="12.75">
      <c r="A47" t="s">
        <v>1007</v>
      </c>
      <c r="B47" t="s">
        <v>943</v>
      </c>
      <c r="C47" t="s">
        <v>937</v>
      </c>
    </row>
    <row r="48" spans="1:3" ht="12.75">
      <c r="A48" t="s">
        <v>974</v>
      </c>
      <c r="B48" t="s">
        <v>941</v>
      </c>
      <c r="C48" t="s">
        <v>936</v>
      </c>
    </row>
    <row r="49" spans="1:3" ht="12.75">
      <c r="A49" t="s">
        <v>975</v>
      </c>
      <c r="B49" t="s">
        <v>930</v>
      </c>
      <c r="C49" t="s">
        <v>937</v>
      </c>
    </row>
    <row r="50" spans="1:3" ht="12.75">
      <c r="A50" t="s">
        <v>976</v>
      </c>
      <c r="B50" t="s">
        <v>941</v>
      </c>
      <c r="C50" t="s">
        <v>939</v>
      </c>
    </row>
    <row r="51" spans="1:3" ht="12.75">
      <c r="A51" t="s">
        <v>977</v>
      </c>
      <c r="B51" t="s">
        <v>930</v>
      </c>
      <c r="C51" t="s">
        <v>936</v>
      </c>
    </row>
    <row r="52" spans="1:3" ht="12.75">
      <c r="A52" t="s">
        <v>978</v>
      </c>
      <c r="B52" t="s">
        <v>941</v>
      </c>
      <c r="C52" t="s">
        <v>937</v>
      </c>
    </row>
    <row r="53" spans="1:3" ht="12.75">
      <c r="A53" t="s">
        <v>979</v>
      </c>
      <c r="B53" t="s">
        <v>945</v>
      </c>
      <c r="C53" t="s">
        <v>931</v>
      </c>
    </row>
    <row r="54" spans="1:3" ht="12.75">
      <c r="A54" t="s">
        <v>980</v>
      </c>
      <c r="B54" t="s">
        <v>930</v>
      </c>
      <c r="C54" t="s">
        <v>939</v>
      </c>
    </row>
    <row r="55" spans="1:3" ht="12.75">
      <c r="A55" t="s">
        <v>981</v>
      </c>
      <c r="B55" t="s">
        <v>941</v>
      </c>
      <c r="C55" t="s">
        <v>937</v>
      </c>
    </row>
    <row r="56" spans="1:3" ht="12.75">
      <c r="A56" t="s">
        <v>982</v>
      </c>
      <c r="B56" t="s">
        <v>935</v>
      </c>
      <c r="C56" t="s">
        <v>933</v>
      </c>
    </row>
    <row r="57" spans="1:3" ht="12.75">
      <c r="A57" t="s">
        <v>983</v>
      </c>
      <c r="B57" t="s">
        <v>943</v>
      </c>
      <c r="C57" t="s">
        <v>947</v>
      </c>
    </row>
    <row r="58" spans="1:3" ht="12.75">
      <c r="A58" t="s">
        <v>841</v>
      </c>
      <c r="B58" t="s">
        <v>945</v>
      </c>
      <c r="C58" t="s">
        <v>947</v>
      </c>
    </row>
    <row r="59" spans="1:3" ht="12.75">
      <c r="A59" t="s">
        <v>984</v>
      </c>
      <c r="B59" t="s">
        <v>941</v>
      </c>
      <c r="C59" t="s">
        <v>931</v>
      </c>
    </row>
    <row r="60" spans="1:3" ht="12.75">
      <c r="A60" t="s">
        <v>985</v>
      </c>
      <c r="B60" t="s">
        <v>930</v>
      </c>
      <c r="C60" t="s">
        <v>931</v>
      </c>
    </row>
    <row r="61" spans="1:3" ht="12.75">
      <c r="A61" t="s">
        <v>986</v>
      </c>
      <c r="B61" t="s">
        <v>930</v>
      </c>
      <c r="C61" t="s">
        <v>936</v>
      </c>
    </row>
    <row r="62" spans="1:3" ht="12.75">
      <c r="A62" t="s">
        <v>296</v>
      </c>
      <c r="B62" t="s">
        <v>930</v>
      </c>
      <c r="C62" t="s">
        <v>947</v>
      </c>
    </row>
    <row r="63" spans="1:3" ht="12.75">
      <c r="A63" t="s">
        <v>987</v>
      </c>
      <c r="B63" t="s">
        <v>941</v>
      </c>
      <c r="C63" t="s">
        <v>931</v>
      </c>
    </row>
    <row r="64" spans="1:3" ht="12.75">
      <c r="A64" t="s">
        <v>988</v>
      </c>
      <c r="B64" t="s">
        <v>941</v>
      </c>
      <c r="C64" t="s">
        <v>936</v>
      </c>
    </row>
    <row r="65" spans="1:3" ht="12.75">
      <c r="A65" t="s">
        <v>989</v>
      </c>
      <c r="B65" t="s">
        <v>930</v>
      </c>
      <c r="C65" t="s">
        <v>936</v>
      </c>
    </row>
    <row r="66" spans="1:3" ht="12.75">
      <c r="A66" t="s">
        <v>990</v>
      </c>
      <c r="B66" t="s">
        <v>991</v>
      </c>
      <c r="C66" t="s">
        <v>954</v>
      </c>
    </row>
    <row r="67" spans="1:3" ht="12.75">
      <c r="A67" t="s">
        <v>992</v>
      </c>
      <c r="B67" t="s">
        <v>941</v>
      </c>
      <c r="C67" t="s">
        <v>931</v>
      </c>
    </row>
    <row r="68" spans="1:3" ht="12.75">
      <c r="A68" t="s">
        <v>993</v>
      </c>
      <c r="B68" t="s">
        <v>945</v>
      </c>
      <c r="C68" t="s">
        <v>933</v>
      </c>
    </row>
    <row r="69" spans="1:3" ht="12.75">
      <c r="A69" t="s">
        <v>994</v>
      </c>
      <c r="B69" t="s">
        <v>941</v>
      </c>
      <c r="C69" t="s">
        <v>947</v>
      </c>
    </row>
    <row r="70" spans="1:3" ht="12.75">
      <c r="A70" t="s">
        <v>995</v>
      </c>
      <c r="B70" t="s">
        <v>941</v>
      </c>
      <c r="C70" t="s">
        <v>933</v>
      </c>
    </row>
    <row r="71" spans="1:3" ht="12.75">
      <c r="A71" t="s">
        <v>996</v>
      </c>
      <c r="B71" t="s">
        <v>935</v>
      </c>
      <c r="C71" t="s">
        <v>939</v>
      </c>
    </row>
    <row r="72" spans="1:3" ht="12.75">
      <c r="A72" t="s">
        <v>997</v>
      </c>
      <c r="B72" t="s">
        <v>930</v>
      </c>
      <c r="C72" t="s">
        <v>936</v>
      </c>
    </row>
    <row r="73" spans="1:3" ht="12.75">
      <c r="A73" t="s">
        <v>998</v>
      </c>
      <c r="B73" t="s">
        <v>930</v>
      </c>
      <c r="C73" t="s">
        <v>937</v>
      </c>
    </row>
    <row r="74" spans="1:3" ht="12.75">
      <c r="A74" t="s">
        <v>999</v>
      </c>
      <c r="B74" t="s">
        <v>930</v>
      </c>
      <c r="C74" t="s">
        <v>931</v>
      </c>
    </row>
    <row r="75" spans="1:3" ht="12.75">
      <c r="A75" t="s">
        <v>594</v>
      </c>
      <c r="B75" t="s">
        <v>941</v>
      </c>
      <c r="C75" t="s">
        <v>933</v>
      </c>
    </row>
    <row r="76" spans="1:3" ht="12.75">
      <c r="A76" t="s">
        <v>1000</v>
      </c>
      <c r="B76" t="s">
        <v>941</v>
      </c>
      <c r="C76" t="s">
        <v>939</v>
      </c>
    </row>
    <row r="77" spans="1:3" ht="12.75">
      <c r="A77" t="s">
        <v>1001</v>
      </c>
      <c r="B77" t="s">
        <v>941</v>
      </c>
      <c r="C77" t="s">
        <v>939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Parliament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Attorney Generals Answers to Questions on Notice 07/08 Budget Estimates</dc:title>
  <dc:subject>Attorney Generals Answers to Questions on Notice 07/08 Budget Estimates</dc:subject>
  <dc:creator/>
  <cp:keywords/>
  <dc:description/>
  <cp:lastModifiedBy>alex wilson</cp:lastModifiedBy>
  <cp:lastPrinted>2007-08-16T04:50:17Z</cp:lastPrinted>
  <dcterms:created xsi:type="dcterms:W3CDTF">2007-06-25T05:10:13Z</dcterms:created>
  <dcterms:modified xsi:type="dcterms:W3CDTF">2008-03-27T03:06:19Z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