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able 1" sheetId="1" r:id="rId1"/>
    <sheet name="Table2" sheetId="2" r:id="rId2"/>
    <sheet name="Table 3" sheetId="3" r:id="rId3"/>
  </sheets>
  <definedNames>
    <definedName name="_xlnm.Print_Area" localSheetId="0">'Table 1'!$B$1:$U$12</definedName>
  </definedNames>
  <calcPr fullCalcOnLoad="1"/>
</workbook>
</file>

<file path=xl/sharedStrings.xml><?xml version="1.0" encoding="utf-8"?>
<sst xmlns="http://schemas.openxmlformats.org/spreadsheetml/2006/main" count="84" uniqueCount="79">
  <si>
    <t>Tertiary Health Services</t>
  </si>
  <si>
    <t>HEALTH</t>
  </si>
  <si>
    <t>Airports Maintenance Program</t>
  </si>
  <si>
    <t>Lae City Pipes</t>
  </si>
  <si>
    <t>Bougainville Wharves</t>
  </si>
  <si>
    <t>Water Board Institutional Strengthening</t>
  </si>
  <si>
    <t>INFRASTRUCTURE</t>
  </si>
  <si>
    <t>Subtotal</t>
  </si>
  <si>
    <t>Medical Equipment Management Project</t>
  </si>
  <si>
    <t>EDUCATION</t>
  </si>
  <si>
    <t>Activities</t>
  </si>
  <si>
    <t>Census</t>
  </si>
  <si>
    <t>Incentive Fund</t>
  </si>
  <si>
    <t>Ex-combatants Trust Fund</t>
  </si>
  <si>
    <t>Central Public Health Laboratory</t>
  </si>
  <si>
    <t>Institute for Medical Research</t>
  </si>
  <si>
    <t>National HIV/AIDS Support Project</t>
  </si>
  <si>
    <t>Women's and Children's Health Project</t>
  </si>
  <si>
    <t>Medical Officer Nursing and Allied Health Science Training Project</t>
  </si>
  <si>
    <t>Quality Initiatives in PNG Education</t>
  </si>
  <si>
    <t>ACIAR Research and Development Trust Fund</t>
  </si>
  <si>
    <t>CASP program</t>
  </si>
  <si>
    <t>World Bank Structural Adjustment Program Trust Fund</t>
  </si>
  <si>
    <t>OTHER</t>
  </si>
  <si>
    <t>Law and Justice support program</t>
  </si>
  <si>
    <t>Community Development Scheme</t>
  </si>
  <si>
    <t>New activities provision</t>
  </si>
  <si>
    <t>Disaster Management Project</t>
  </si>
  <si>
    <t>Curriculum Reform Improvement Program</t>
  </si>
  <si>
    <t>Skills Development Project (Vocational Education)</t>
  </si>
  <si>
    <t>TOTAL PNG Program</t>
  </si>
  <si>
    <t>Provincial Financial Management Training Project</t>
  </si>
  <si>
    <t>National Trade Testing and Certification Scheme</t>
  </si>
  <si>
    <t>Health Services Support Project (HSSP)</t>
  </si>
  <si>
    <t>Health</t>
  </si>
  <si>
    <t>Education</t>
  </si>
  <si>
    <t>Infrastructure</t>
  </si>
  <si>
    <t>Current Savings (Feb 2002)</t>
  </si>
  <si>
    <t>National Roads Regravelling and Sealing Project</t>
  </si>
  <si>
    <r>
      <t>Governance</t>
    </r>
    <r>
      <rPr>
        <sz val="10"/>
        <rFont val="Arial"/>
        <family val="0"/>
      </rPr>
      <t xml:space="preserve"> - Rehabilitation of Police infrastructure/barracks</t>
    </r>
  </si>
  <si>
    <t>Saving (Nov 2001) $m</t>
  </si>
  <si>
    <t>Table 2   PNG Program Re-allocation November 2001: New Allocations</t>
  </si>
  <si>
    <t>Pharmaceuticals Upgrade Project (PUP)</t>
  </si>
  <si>
    <t>Activity</t>
  </si>
  <si>
    <t>Commodities Assistance Support Program</t>
  </si>
  <si>
    <t>Description</t>
  </si>
  <si>
    <t>Royal Papua New Guinea Constabulary (RPNGC) Development Project Phase III</t>
  </si>
  <si>
    <r>
      <t>Health</t>
    </r>
    <r>
      <rPr>
        <sz val="10"/>
        <rFont val="Arial"/>
        <family val="0"/>
      </rPr>
      <t xml:space="preserve"> - Pharmaceuticals</t>
    </r>
  </si>
  <si>
    <r>
      <t>Education</t>
    </r>
    <r>
      <rPr>
        <sz val="10"/>
        <rFont val="Arial"/>
        <family val="0"/>
      </rPr>
      <t xml:space="preserve"> -  Education Materials</t>
    </r>
  </si>
  <si>
    <r>
      <t>Infrastructure</t>
    </r>
    <r>
      <rPr>
        <sz val="10"/>
        <rFont val="Arial"/>
        <family val="0"/>
      </rPr>
      <t xml:space="preserve"> - Road Maintenance</t>
    </r>
  </si>
  <si>
    <t>Purchase of essential pharmeceuticals by PNG National Department of Health using PNG's procurement system.</t>
  </si>
  <si>
    <t>Provision of years 7 and 8 Maths, English, Science, Social Science and Basic Technology textbooks for  353  primary schools.  Each school will receive 1,162 textbooks comprising 43 titles.</t>
  </si>
  <si>
    <t xml:space="preserve">Essential road maintenance of the Highlands Highway (Eastern Highlands Province), Magi Highway (Central Province) and Hiritano Highway (Central Province). </t>
  </si>
  <si>
    <t>Renovation of police infrastructure at 6 sites in Port Moresby and provision of computer equipment.</t>
  </si>
  <si>
    <t>Allocation $m</t>
  </si>
  <si>
    <t>GOVERNANCE</t>
  </si>
  <si>
    <t>Sector</t>
  </si>
  <si>
    <t>1998-99 Potential Additional Savings</t>
  </si>
  <si>
    <t>1998-99 Additional Requests</t>
  </si>
  <si>
    <t>1999-2000 Expenditure Target (b) %</t>
  </si>
  <si>
    <t>1999-2000 Expenditure Target $m</t>
  </si>
  <si>
    <t>1999-2000 Additional Savings</t>
  </si>
  <si>
    <t>1999-2000 Additional Requests</t>
  </si>
  <si>
    <t>2001-02 Expense Target  %</t>
  </si>
  <si>
    <t>2001-02 Expense Target $m July 2001</t>
  </si>
  <si>
    <t>2002-03 Expense Target %</t>
  </si>
  <si>
    <t>2001-02 Expense Target $m October 2001</t>
  </si>
  <si>
    <t>2001-02 Expense Target $m November 2001</t>
  </si>
  <si>
    <t xml:space="preserve">Governance </t>
  </si>
  <si>
    <t>Other*</t>
  </si>
  <si>
    <t>*includes Incentive Fund, Bougainville</t>
  </si>
  <si>
    <t>Additional Funds</t>
  </si>
  <si>
    <t>Total</t>
  </si>
  <si>
    <t>Identified Saving</t>
  </si>
  <si>
    <t>National Forestry Conservation Action Program (NFCAP) Trust Fund</t>
  </si>
  <si>
    <t>Pigbel vaccine project</t>
  </si>
  <si>
    <t xml:space="preserve">Table 3   PNG Program Re-allocation November 2001: Savings by sector </t>
  </si>
  <si>
    <t>Table 1 PNG Program Sectoral Expense Targets</t>
  </si>
  <si>
    <t>Funding through existing projects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</si>
</sst>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"/>
    <numFmt numFmtId="183" formatCode="\: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0" fontId="0" fillId="0" borderId="2" xfId="17" applyNumberFormat="1" applyFont="1" applyBorder="1" applyAlignment="1">
      <alignment vertical="top"/>
    </xf>
    <xf numFmtId="40" fontId="0" fillId="0" borderId="2" xfId="17" applyNumberFormat="1" applyBorder="1" applyAlignment="1">
      <alignment vertical="top"/>
    </xf>
    <xf numFmtId="40" fontId="1" fillId="0" borderId="2" xfId="17" applyNumberFormat="1" applyFont="1" applyBorder="1" applyAlignment="1">
      <alignment vertical="top"/>
    </xf>
    <xf numFmtId="173" fontId="0" fillId="0" borderId="0" xfId="17" applyNumberFormat="1" applyAlignment="1">
      <alignment vertical="top"/>
    </xf>
    <xf numFmtId="173" fontId="1" fillId="0" borderId="2" xfId="17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72" fontId="0" fillId="0" borderId="0" xfId="15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173" fontId="0" fillId="0" borderId="0" xfId="17" applyNumberFormat="1" applyAlignment="1">
      <alignment horizontal="center"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8" fillId="3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3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 quotePrefix="1">
      <alignment horizontal="center" vertical="center" wrapText="1"/>
    </xf>
    <xf numFmtId="4" fontId="9" fillId="0" borderId="5" xfId="0" applyNumberFormat="1" applyFont="1" applyBorder="1" applyAlignment="1" quotePrefix="1">
      <alignment horizontal="center" vertical="center" wrapText="1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>
      <alignment/>
    </xf>
    <xf numFmtId="0" fontId="10" fillId="3" borderId="5" xfId="0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0" fontId="11" fillId="3" borderId="5" xfId="0" applyFont="1" applyFill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/>
    </xf>
    <xf numFmtId="4" fontId="3" fillId="0" borderId="2" xfId="0" applyNumberFormat="1" applyFont="1" applyBorder="1" applyAlignment="1" quotePrefix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3" borderId="2" xfId="0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1" fontId="7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10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8"/>
  <sheetViews>
    <sheetView workbookViewId="0" topLeftCell="B1">
      <selection activeCell="P10" sqref="P10"/>
    </sheetView>
  </sheetViews>
  <sheetFormatPr defaultColWidth="9.140625" defaultRowHeight="12.75"/>
  <cols>
    <col min="1" max="1" width="0" style="0" hidden="1" customWidth="1"/>
    <col min="2" max="2" width="21.140625" style="0" customWidth="1"/>
    <col min="3" max="4" width="10.28125" style="0" hidden="1" customWidth="1"/>
    <col min="5" max="5" width="10.140625" style="0" hidden="1" customWidth="1"/>
    <col min="6" max="6" width="10.421875" style="0" hidden="1" customWidth="1"/>
    <col min="7" max="10" width="10.140625" style="0" hidden="1" customWidth="1"/>
    <col min="11" max="11" width="10.28125" style="0" hidden="1" customWidth="1"/>
    <col min="12" max="12" width="4.57421875" style="0" hidden="1" customWidth="1"/>
    <col min="13" max="13" width="14.57421875" style="92" hidden="1" customWidth="1"/>
    <col min="14" max="14" width="0.13671875" style="92" hidden="1" customWidth="1"/>
    <col min="15" max="15" width="0.2890625" style="92" hidden="1" customWidth="1"/>
    <col min="16" max="16" width="14.7109375" style="92" customWidth="1"/>
    <col min="17" max="17" width="13.7109375" style="92" customWidth="1"/>
    <col min="18" max="18" width="0.13671875" style="0" hidden="1" customWidth="1"/>
    <col min="19" max="19" width="9.57421875" style="0" customWidth="1"/>
    <col min="20" max="20" width="10.57421875" style="0" customWidth="1"/>
    <col min="21" max="21" width="14.00390625" style="0" customWidth="1"/>
  </cols>
  <sheetData>
    <row r="1" spans="2:21" ht="33" customHeight="1">
      <c r="B1" s="20" t="s">
        <v>77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14"/>
      <c r="N1" s="114"/>
      <c r="O1" s="114"/>
      <c r="P1" s="114"/>
      <c r="Q1" s="114"/>
      <c r="R1" s="14"/>
      <c r="S1" s="14"/>
      <c r="T1" s="14"/>
      <c r="U1" s="14"/>
    </row>
    <row r="2" spans="2:21" ht="99.75" customHeight="1">
      <c r="B2" s="94" t="s">
        <v>56</v>
      </c>
      <c r="C2" s="95" t="s">
        <v>57</v>
      </c>
      <c r="D2" s="95" t="s">
        <v>58</v>
      </c>
      <c r="E2" s="96" t="s">
        <v>59</v>
      </c>
      <c r="F2" s="96" t="s">
        <v>60</v>
      </c>
      <c r="G2" s="97"/>
      <c r="H2" s="95" t="s">
        <v>61</v>
      </c>
      <c r="I2" s="95" t="s">
        <v>62</v>
      </c>
      <c r="J2" s="97"/>
      <c r="K2" s="97"/>
      <c r="L2" s="96" t="s">
        <v>63</v>
      </c>
      <c r="M2" s="98" t="s">
        <v>64</v>
      </c>
      <c r="N2" s="98" t="s">
        <v>65</v>
      </c>
      <c r="O2" s="99"/>
      <c r="P2" s="96" t="s">
        <v>64</v>
      </c>
      <c r="Q2" s="98" t="s">
        <v>66</v>
      </c>
      <c r="R2" s="100"/>
      <c r="S2" s="101" t="s">
        <v>73</v>
      </c>
      <c r="T2" s="101" t="s">
        <v>71</v>
      </c>
      <c r="U2" s="96" t="s">
        <v>67</v>
      </c>
    </row>
    <row r="3" spans="2:21" ht="3.75" customHeight="1" hidden="1">
      <c r="B3" s="102"/>
      <c r="C3" s="103"/>
      <c r="D3" s="103"/>
      <c r="E3" s="103"/>
      <c r="F3" s="103"/>
      <c r="G3" s="97"/>
      <c r="H3" s="103"/>
      <c r="I3" s="103"/>
      <c r="J3" s="97"/>
      <c r="K3" s="97"/>
      <c r="L3" s="97"/>
      <c r="M3" s="104"/>
      <c r="N3" s="104"/>
      <c r="O3" s="104"/>
      <c r="P3" s="97"/>
      <c r="Q3" s="104"/>
      <c r="R3" s="6"/>
      <c r="S3" s="6"/>
      <c r="T3" s="6"/>
      <c r="U3" s="6"/>
    </row>
    <row r="4" spans="2:21" s="4" customFormat="1" ht="15">
      <c r="B4" s="105" t="s">
        <v>36</v>
      </c>
      <c r="C4" s="97"/>
      <c r="D4" s="106"/>
      <c r="E4" s="107"/>
      <c r="F4" s="106"/>
      <c r="G4" s="97"/>
      <c r="H4" s="108"/>
      <c r="I4" s="107"/>
      <c r="J4" s="97"/>
      <c r="K4" s="97"/>
      <c r="L4" s="109"/>
      <c r="M4" s="104">
        <v>69</v>
      </c>
      <c r="N4" s="110"/>
      <c r="O4" s="104"/>
      <c r="P4" s="137">
        <v>69</v>
      </c>
      <c r="Q4" s="137">
        <v>67</v>
      </c>
      <c r="R4" s="111"/>
      <c r="S4" s="138">
        <v>6.5</v>
      </c>
      <c r="T4" s="138">
        <v>8</v>
      </c>
      <c r="U4" s="137">
        <f>SUM(Q4-S4+T4)</f>
        <v>68.5</v>
      </c>
    </row>
    <row r="5" spans="2:21" s="4" customFormat="1" ht="15">
      <c r="B5" s="105" t="s">
        <v>35</v>
      </c>
      <c r="C5" s="106"/>
      <c r="D5" s="106"/>
      <c r="E5" s="107" t="e">
        <f>(F5/$F$12)*100</f>
        <v>#DIV/0!</v>
      </c>
      <c r="F5" s="106">
        <v>65000000</v>
      </c>
      <c r="G5" s="97"/>
      <c r="H5" s="107"/>
      <c r="I5" s="107"/>
      <c r="J5" s="97"/>
      <c r="K5" s="97"/>
      <c r="L5" s="109" t="e">
        <f>(M5/$M$14)*100</f>
        <v>#DIV/0!</v>
      </c>
      <c r="M5" s="104">
        <v>68</v>
      </c>
      <c r="N5" s="110" t="e">
        <f>(#REF!/#REF!)*100</f>
        <v>#REF!</v>
      </c>
      <c r="O5" s="104"/>
      <c r="P5" s="137">
        <v>68</v>
      </c>
      <c r="Q5" s="137">
        <v>68</v>
      </c>
      <c r="R5" s="111"/>
      <c r="S5" s="138">
        <v>7.7</v>
      </c>
      <c r="T5" s="138">
        <v>9</v>
      </c>
      <c r="U5" s="137">
        <f>SUM(Q5-S5+T5)</f>
        <v>69.3</v>
      </c>
    </row>
    <row r="6" spans="2:21" s="4" customFormat="1" ht="15">
      <c r="B6" s="105" t="s">
        <v>34</v>
      </c>
      <c r="C6" s="106"/>
      <c r="D6" s="106"/>
      <c r="E6" s="107" t="e">
        <f>(F6/$F$12)*100</f>
        <v>#DIV/0!</v>
      </c>
      <c r="F6" s="106">
        <v>32000000</v>
      </c>
      <c r="G6" s="97"/>
      <c r="H6" s="107"/>
      <c r="I6" s="107"/>
      <c r="J6" s="97"/>
      <c r="K6" s="97"/>
      <c r="L6" s="109" t="e">
        <f>(M6/$M$14)*100</f>
        <v>#DIV/0!</v>
      </c>
      <c r="M6" s="104">
        <v>50.5</v>
      </c>
      <c r="N6" s="110" t="e">
        <f>(#REF!/#REF!)*100</f>
        <v>#REF!</v>
      </c>
      <c r="O6" s="104"/>
      <c r="P6" s="137">
        <v>50.5</v>
      </c>
      <c r="Q6" s="137">
        <v>50.5</v>
      </c>
      <c r="R6" s="111"/>
      <c r="S6" s="138">
        <v>7.38</v>
      </c>
      <c r="T6" s="138">
        <v>15</v>
      </c>
      <c r="U6" s="137">
        <f>SUM(Q6-S6+T6)</f>
        <v>58.12</v>
      </c>
    </row>
    <row r="7" spans="2:21" s="4" customFormat="1" ht="15">
      <c r="B7" s="105" t="s">
        <v>68</v>
      </c>
      <c r="C7" s="97"/>
      <c r="D7" s="97"/>
      <c r="E7" s="97"/>
      <c r="F7" s="97"/>
      <c r="G7" s="97"/>
      <c r="H7" s="97"/>
      <c r="I7" s="97"/>
      <c r="J7" s="97"/>
      <c r="K7" s="97"/>
      <c r="L7" s="112" t="e">
        <f>M7/#REF!*100</f>
        <v>#REF!</v>
      </c>
      <c r="M7" s="104" t="e">
        <f>SUM(#REF!)</f>
        <v>#REF!</v>
      </c>
      <c r="N7" s="104" t="e">
        <f>#REF!/#REF!*100</f>
        <v>#REF!</v>
      </c>
      <c r="O7" s="104"/>
      <c r="P7" s="137">
        <v>67</v>
      </c>
      <c r="Q7" s="137">
        <v>70</v>
      </c>
      <c r="R7" s="111"/>
      <c r="S7" s="137">
        <v>7.1</v>
      </c>
      <c r="T7" s="137">
        <v>2</v>
      </c>
      <c r="U7" s="137">
        <v>64.9</v>
      </c>
    </row>
    <row r="8" spans="2:21" s="4" customFormat="1" ht="15">
      <c r="B8" s="105" t="s">
        <v>69</v>
      </c>
      <c r="C8" s="106"/>
      <c r="D8" s="106"/>
      <c r="E8" s="107"/>
      <c r="F8" s="106"/>
      <c r="G8" s="97"/>
      <c r="H8" s="107"/>
      <c r="I8" s="107"/>
      <c r="J8" s="97"/>
      <c r="K8" s="97"/>
      <c r="L8" s="109" t="e">
        <f>M8/#REF!*100</f>
        <v>#REF!</v>
      </c>
      <c r="M8" s="104">
        <f>SUM(M9:M11)</f>
        <v>0</v>
      </c>
      <c r="N8" s="110" t="e">
        <f>#REF!/#REF!*100</f>
        <v>#REF!</v>
      </c>
      <c r="O8" s="104"/>
      <c r="P8" s="137">
        <v>45.75</v>
      </c>
      <c r="Q8" s="137">
        <v>44.75</v>
      </c>
      <c r="R8" s="111"/>
      <c r="S8" s="137">
        <v>5.32</v>
      </c>
      <c r="T8" s="137">
        <v>0</v>
      </c>
      <c r="U8" s="137">
        <v>39.43</v>
      </c>
    </row>
    <row r="9" spans="2:21" ht="15.75">
      <c r="B9" s="102" t="s">
        <v>72</v>
      </c>
      <c r="C9" s="106"/>
      <c r="D9" s="106"/>
      <c r="E9" s="107"/>
      <c r="F9" s="106"/>
      <c r="G9" s="97"/>
      <c r="H9" s="107"/>
      <c r="I9" s="107"/>
      <c r="J9" s="97"/>
      <c r="K9" s="97"/>
      <c r="L9" s="109"/>
      <c r="M9" s="104"/>
      <c r="N9" s="110"/>
      <c r="O9" s="104"/>
      <c r="P9" s="113">
        <f aca="true" t="shared" si="0" ref="P9:U9">SUM(P4:P8)</f>
        <v>300.25</v>
      </c>
      <c r="Q9" s="113">
        <f t="shared" si="0"/>
        <v>300.25</v>
      </c>
      <c r="R9" s="113">
        <f t="shared" si="0"/>
        <v>0</v>
      </c>
      <c r="S9" s="113">
        <f t="shared" si="0"/>
        <v>34</v>
      </c>
      <c r="T9" s="113">
        <f t="shared" si="0"/>
        <v>34</v>
      </c>
      <c r="U9" s="113">
        <f t="shared" si="0"/>
        <v>300.25000000000006</v>
      </c>
    </row>
    <row r="10" spans="2:21" ht="15">
      <c r="B10" s="117"/>
      <c r="C10" s="118"/>
      <c r="D10" s="118"/>
      <c r="E10" s="119"/>
      <c r="F10" s="118"/>
      <c r="G10" s="120"/>
      <c r="H10" s="119"/>
      <c r="I10" s="119"/>
      <c r="J10" s="120"/>
      <c r="K10" s="120"/>
      <c r="L10" s="121"/>
      <c r="M10" s="122"/>
      <c r="N10" s="123"/>
      <c r="O10" s="122"/>
      <c r="P10" s="122"/>
      <c r="Q10" s="122"/>
      <c r="R10" s="124"/>
      <c r="S10" s="125"/>
      <c r="T10" s="125"/>
      <c r="U10" s="126"/>
    </row>
    <row r="11" spans="2:21" ht="15">
      <c r="B11" s="127" t="s">
        <v>70</v>
      </c>
      <c r="C11" s="128"/>
      <c r="D11" s="128"/>
      <c r="E11" s="129"/>
      <c r="F11" s="128"/>
      <c r="G11" s="130"/>
      <c r="H11" s="129"/>
      <c r="I11" s="128"/>
      <c r="J11" s="130"/>
      <c r="K11" s="130"/>
      <c r="L11" s="131"/>
      <c r="M11" s="132"/>
      <c r="N11" s="133"/>
      <c r="O11" s="132"/>
      <c r="P11" s="132"/>
      <c r="Q11" s="132"/>
      <c r="R11" s="134"/>
      <c r="S11" s="135"/>
      <c r="T11" s="11"/>
      <c r="U11" s="136"/>
    </row>
    <row r="12" spans="2:21" ht="15.75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2:17" ht="12" customHeight="1">
      <c r="B13" s="65"/>
      <c r="C13" s="66"/>
      <c r="D13" s="66"/>
      <c r="E13" s="65"/>
      <c r="F13" s="66"/>
      <c r="G13" s="65"/>
      <c r="H13" s="65"/>
      <c r="I13" s="65"/>
      <c r="J13" s="65"/>
      <c r="K13" s="66"/>
      <c r="L13" s="65"/>
      <c r="M13" s="67"/>
      <c r="N13" s="67"/>
      <c r="O13" s="68"/>
      <c r="P13" s="68"/>
      <c r="Q13" s="68"/>
    </row>
    <row r="14" spans="2:17" ht="12.75">
      <c r="B14" s="13"/>
      <c r="C14" s="65"/>
      <c r="D14" s="65"/>
      <c r="E14" s="69"/>
      <c r="F14" s="66"/>
      <c r="G14" s="65"/>
      <c r="H14" s="69"/>
      <c r="I14" s="69"/>
      <c r="J14" s="65"/>
      <c r="K14" s="66"/>
      <c r="L14" s="70"/>
      <c r="M14" s="67"/>
      <c r="N14" s="71"/>
      <c r="O14" s="68"/>
      <c r="P14" s="68"/>
      <c r="Q14" s="72"/>
    </row>
    <row r="15" spans="2:17" ht="12.75">
      <c r="B15" s="13"/>
      <c r="C15" s="65"/>
      <c r="D15" s="65"/>
      <c r="E15" s="69"/>
      <c r="F15" s="66"/>
      <c r="G15" s="65"/>
      <c r="H15" s="69"/>
      <c r="I15" s="69"/>
      <c r="J15" s="69"/>
      <c r="K15" s="66"/>
      <c r="L15" s="70"/>
      <c r="M15" s="67"/>
      <c r="N15" s="71"/>
      <c r="O15" s="68"/>
      <c r="P15" s="68"/>
      <c r="Q15" s="68"/>
    </row>
    <row r="16" spans="2:17" ht="12.75">
      <c r="B16" s="65"/>
      <c r="C16" s="65"/>
      <c r="D16" s="65"/>
      <c r="E16" s="69"/>
      <c r="F16" s="66"/>
      <c r="G16" s="65"/>
      <c r="H16" s="69"/>
      <c r="I16" s="69"/>
      <c r="J16" s="69"/>
      <c r="K16" s="66"/>
      <c r="L16" s="70"/>
      <c r="M16" s="67"/>
      <c r="N16" s="71"/>
      <c r="O16" s="68"/>
      <c r="P16" s="68"/>
      <c r="Q16" s="68"/>
    </row>
    <row r="17" spans="2:17" ht="12.75">
      <c r="B17" s="13"/>
      <c r="C17" s="65"/>
      <c r="D17" s="65"/>
      <c r="E17" s="69"/>
      <c r="F17" s="66"/>
      <c r="G17" s="65"/>
      <c r="H17" s="69"/>
      <c r="I17" s="69"/>
      <c r="J17" s="69"/>
      <c r="K17" s="66"/>
      <c r="L17" s="70"/>
      <c r="M17" s="67"/>
      <c r="N17" s="71"/>
      <c r="O17" s="68"/>
      <c r="P17" s="68"/>
      <c r="Q17" s="68"/>
    </row>
    <row r="18" spans="2:17" ht="12.75">
      <c r="B18" s="73"/>
      <c r="C18" s="74"/>
      <c r="D18" s="74"/>
      <c r="E18" s="75"/>
      <c r="F18" s="76"/>
      <c r="H18" s="75"/>
      <c r="I18" s="75"/>
      <c r="J18" s="75"/>
      <c r="K18" s="76"/>
      <c r="L18" s="77"/>
      <c r="M18" s="78"/>
      <c r="N18" s="79"/>
      <c r="O18" s="80"/>
      <c r="P18" s="80"/>
      <c r="Q18" s="80"/>
    </row>
    <row r="19" spans="2:17" ht="12.75">
      <c r="B19" s="74"/>
      <c r="C19" s="74"/>
      <c r="D19" s="74"/>
      <c r="E19" s="75"/>
      <c r="F19" s="76"/>
      <c r="H19" s="75"/>
      <c r="I19" s="75"/>
      <c r="J19" s="75"/>
      <c r="K19" s="76"/>
      <c r="L19" s="77"/>
      <c r="M19" s="78"/>
      <c r="N19" s="79"/>
      <c r="O19" s="80"/>
      <c r="P19" s="80"/>
      <c r="Q19" s="80"/>
    </row>
    <row r="20" spans="2:17" ht="12.75">
      <c r="B20" s="74"/>
      <c r="C20" s="74"/>
      <c r="D20" s="74"/>
      <c r="E20" s="75"/>
      <c r="F20" s="76"/>
      <c r="H20" s="75"/>
      <c r="I20" s="75"/>
      <c r="J20" s="75"/>
      <c r="K20" s="76"/>
      <c r="L20" s="77"/>
      <c r="M20" s="78"/>
      <c r="N20" s="79"/>
      <c r="O20" s="80"/>
      <c r="P20" s="80"/>
      <c r="Q20" s="80"/>
    </row>
    <row r="21" spans="2:17" ht="12.75">
      <c r="B21" s="73"/>
      <c r="C21" s="74"/>
      <c r="D21" s="74"/>
      <c r="E21" s="75"/>
      <c r="F21" s="76"/>
      <c r="H21" s="75"/>
      <c r="I21" s="75"/>
      <c r="J21" s="75"/>
      <c r="K21" s="76"/>
      <c r="L21" s="77"/>
      <c r="M21" s="78"/>
      <c r="N21" s="79"/>
      <c r="O21" s="80"/>
      <c r="P21" s="80"/>
      <c r="Q21" s="80"/>
    </row>
    <row r="22" spans="2:17" ht="12.75">
      <c r="B22" s="81"/>
      <c r="C22" s="74"/>
      <c r="D22" s="74"/>
      <c r="E22" s="75"/>
      <c r="F22" s="76"/>
      <c r="H22" s="75"/>
      <c r="I22" s="75"/>
      <c r="J22" s="75"/>
      <c r="K22" s="76"/>
      <c r="L22" s="77"/>
      <c r="M22" s="78"/>
      <c r="N22" s="79"/>
      <c r="O22" s="80"/>
      <c r="P22" s="80"/>
      <c r="Q22" s="80"/>
    </row>
    <row r="23" spans="2:17" ht="12.75">
      <c r="B23" s="81"/>
      <c r="C23" s="74"/>
      <c r="D23" s="74"/>
      <c r="E23" s="75"/>
      <c r="F23" s="76"/>
      <c r="H23" s="75"/>
      <c r="I23" s="75"/>
      <c r="J23" s="75"/>
      <c r="K23" s="76"/>
      <c r="L23" s="77"/>
      <c r="M23" s="78"/>
      <c r="N23" s="79"/>
      <c r="O23" s="80"/>
      <c r="P23" s="80"/>
      <c r="Q23" s="80"/>
    </row>
    <row r="24" spans="2:17" ht="12.75">
      <c r="B24" s="8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0"/>
      <c r="N24" s="80"/>
      <c r="O24" s="80"/>
      <c r="P24" s="80"/>
      <c r="Q24" s="80"/>
    </row>
    <row r="25" spans="2:17" ht="12.75" hidden="1">
      <c r="B25" s="8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0"/>
      <c r="N25" s="80"/>
      <c r="O25" s="80"/>
      <c r="P25" s="80"/>
      <c r="Q25" s="80"/>
    </row>
    <row r="26" spans="2:17" ht="12.7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5"/>
      <c r="O26" s="80"/>
      <c r="P26" s="80"/>
      <c r="Q26" s="80"/>
    </row>
    <row r="27" spans="2:17" ht="5.2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0"/>
      <c r="P27" s="80"/>
      <c r="Q27" s="80"/>
    </row>
    <row r="28" spans="2:17" ht="12.75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7"/>
      <c r="N28" s="87"/>
      <c r="O28" s="80"/>
      <c r="P28" s="80"/>
      <c r="Q28" s="80"/>
    </row>
    <row r="29" spans="2:17" ht="12.75">
      <c r="B29" s="90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7"/>
      <c r="N29" s="87"/>
      <c r="O29" s="80"/>
      <c r="P29" s="80"/>
      <c r="Q29" s="80"/>
    </row>
    <row r="30" spans="2:17" ht="12.75">
      <c r="B30" s="90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7"/>
      <c r="N30" s="87"/>
      <c r="O30" s="80"/>
      <c r="P30" s="80"/>
      <c r="Q30" s="80"/>
    </row>
    <row r="31" spans="2:17" ht="12.75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7"/>
      <c r="N31" s="87"/>
      <c r="O31" s="80"/>
      <c r="P31" s="80"/>
      <c r="Q31" s="80"/>
    </row>
    <row r="32" spans="2:17" ht="12.75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7"/>
      <c r="N32" s="87"/>
      <c r="O32" s="80"/>
      <c r="P32" s="80"/>
      <c r="Q32" s="80"/>
    </row>
    <row r="33" spans="2:17" ht="12.75"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7"/>
      <c r="N33" s="87"/>
      <c r="O33" s="80"/>
      <c r="P33" s="80"/>
      <c r="Q33" s="80"/>
    </row>
    <row r="34" spans="2:17" ht="12.75"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7"/>
      <c r="N34" s="87"/>
      <c r="O34" s="80"/>
      <c r="P34" s="80"/>
      <c r="Q34" s="80"/>
    </row>
    <row r="35" spans="2:17" ht="12.75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7"/>
      <c r="N35" s="87"/>
      <c r="O35" s="80"/>
      <c r="P35" s="80"/>
      <c r="Q35" s="80"/>
    </row>
    <row r="36" spans="2:17" ht="12.75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7"/>
      <c r="N36" s="87"/>
      <c r="O36" s="80"/>
      <c r="P36" s="80"/>
      <c r="Q36" s="80"/>
    </row>
    <row r="37" spans="2:17" ht="12.75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7"/>
      <c r="N37" s="87"/>
      <c r="O37" s="80"/>
      <c r="P37" s="80"/>
      <c r="Q37" s="80"/>
    </row>
    <row r="38" spans="2:17" ht="12.75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7"/>
      <c r="N38" s="87"/>
      <c r="O38" s="80"/>
      <c r="P38" s="80"/>
      <c r="Q38" s="80"/>
    </row>
    <row r="39" spans="2:17" ht="12.75" hidden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7"/>
      <c r="N39" s="87"/>
      <c r="O39" s="80"/>
      <c r="P39" s="80"/>
      <c r="Q39" s="80"/>
    </row>
    <row r="40" spans="2:17" ht="12.75" customHeight="1">
      <c r="B40" s="8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7"/>
      <c r="N40" s="87"/>
      <c r="O40" s="80"/>
      <c r="P40" s="80"/>
      <c r="Q40" s="80"/>
    </row>
    <row r="41" spans="3:17" ht="12.75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7"/>
      <c r="N41" s="87"/>
      <c r="O41" s="80"/>
      <c r="P41" s="80"/>
      <c r="Q41" s="80"/>
    </row>
    <row r="42" spans="2:17" ht="12.75">
      <c r="B42" s="86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7"/>
      <c r="N42" s="87"/>
      <c r="O42" s="80"/>
      <c r="P42" s="80"/>
      <c r="Q42" s="80"/>
    </row>
    <row r="50" spans="3:4" ht="12.75">
      <c r="C50" s="91"/>
      <c r="D50" s="91"/>
    </row>
    <row r="52" ht="12.75">
      <c r="B52" s="1"/>
    </row>
    <row r="53" ht="12.75">
      <c r="B53" s="1"/>
    </row>
    <row r="54" ht="12.75">
      <c r="B54" s="1"/>
    </row>
    <row r="55" spans="2:4" ht="12.75">
      <c r="B55" s="1"/>
      <c r="C55" s="93"/>
      <c r="D55" s="93"/>
    </row>
    <row r="56" spans="2:4" ht="12.75">
      <c r="B56" s="1"/>
      <c r="C56" s="93"/>
      <c r="D56" s="93"/>
    </row>
    <row r="57" spans="2:4" ht="12.75">
      <c r="B57" s="1"/>
      <c r="C57" s="93"/>
      <c r="D57" s="93"/>
    </row>
    <row r="58" spans="2:4" ht="12.75">
      <c r="B58" s="1"/>
      <c r="C58" s="93"/>
      <c r="D58" s="93"/>
    </row>
  </sheetData>
  <printOptions/>
  <pageMargins left="0.7874015748031497" right="0" top="1.1023622047244095" bottom="0.2755905511811024" header="0.1968503937007874" footer="0.1968503937007874"/>
  <pageSetup fitToHeight="1" fitToWidth="1" horizontalDpi="600" verticalDpi="600" orientation="portrait" paperSize="9" r:id="rId1"/>
  <headerFooter alignWithMargins="0">
    <oddFooter>&amp;L&amp;9PNG\Brch\Expend\Expend 2000-2001\&amp;F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tabSelected="1" workbookViewId="0" topLeftCell="A1">
      <selection activeCell="E4" sqref="E4"/>
    </sheetView>
  </sheetViews>
  <sheetFormatPr defaultColWidth="9.140625" defaultRowHeight="12.75"/>
  <cols>
    <col min="1" max="1" width="21.7109375" style="0" customWidth="1"/>
    <col min="2" max="2" width="10.140625" style="27" customWidth="1"/>
    <col min="3" max="3" width="12.28125" style="0" hidden="1" customWidth="1"/>
    <col min="4" max="4" width="29.28125" style="19" customWidth="1"/>
    <col min="5" max="5" width="29.140625" style="26" customWidth="1"/>
    <col min="6" max="6" width="15.00390625" style="22" bestFit="1" customWidth="1"/>
    <col min="7" max="7" width="10.28125" style="0" bestFit="1" customWidth="1"/>
  </cols>
  <sheetData>
    <row r="2" ht="15.75">
      <c r="A2" s="20" t="s">
        <v>41</v>
      </c>
    </row>
    <row r="3" spans="1:6" s="40" customFormat="1" ht="38.25">
      <c r="A3" s="42" t="s">
        <v>43</v>
      </c>
      <c r="B3" s="32" t="s">
        <v>54</v>
      </c>
      <c r="C3" s="38"/>
      <c r="D3" s="41" t="s">
        <v>45</v>
      </c>
      <c r="E3" s="41" t="s">
        <v>78</v>
      </c>
      <c r="F3" s="39"/>
    </row>
    <row r="4" spans="1:5" ht="78.75">
      <c r="A4" s="8" t="s">
        <v>47</v>
      </c>
      <c r="B4" s="28">
        <v>15</v>
      </c>
      <c r="C4" s="33"/>
      <c r="D4" s="34" t="s">
        <v>50</v>
      </c>
      <c r="E4" s="35" t="s">
        <v>42</v>
      </c>
    </row>
    <row r="5" spans="1:5" ht="110.25">
      <c r="A5" s="8" t="s">
        <v>48</v>
      </c>
      <c r="B5" s="28">
        <v>9</v>
      </c>
      <c r="C5" s="6"/>
      <c r="D5" s="36" t="s">
        <v>51</v>
      </c>
      <c r="E5" s="35" t="s">
        <v>44</v>
      </c>
    </row>
    <row r="6" spans="1:5" ht="94.5">
      <c r="A6" s="8" t="s">
        <v>49</v>
      </c>
      <c r="B6" s="28">
        <v>8</v>
      </c>
      <c r="C6" s="6"/>
      <c r="D6" s="34" t="s">
        <v>52</v>
      </c>
      <c r="E6" s="35" t="s">
        <v>38</v>
      </c>
    </row>
    <row r="7" spans="1:5" ht="63">
      <c r="A7" s="8" t="s">
        <v>39</v>
      </c>
      <c r="B7" s="29">
        <v>2</v>
      </c>
      <c r="C7" s="6"/>
      <c r="D7" s="36" t="s">
        <v>53</v>
      </c>
      <c r="E7" s="35" t="s">
        <v>46</v>
      </c>
    </row>
    <row r="8" spans="1:5" ht="12.75">
      <c r="A8" s="6"/>
      <c r="B8" s="30">
        <f>SUM(B4:B7)</f>
        <v>34</v>
      </c>
      <c r="C8" s="6"/>
      <c r="D8" s="33"/>
      <c r="E8" s="35"/>
    </row>
    <row r="9" ht="12.75">
      <c r="B9" s="31"/>
    </row>
  </sheetData>
  <printOptions/>
  <pageMargins left="0.75" right="0.3" top="0.94" bottom="0.96" header="0.37" footer="0.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D8" sqref="D8"/>
    </sheetView>
  </sheetViews>
  <sheetFormatPr defaultColWidth="9.140625" defaultRowHeight="12.75"/>
  <cols>
    <col min="1" max="1" width="78.421875" style="27" customWidth="1"/>
    <col min="2" max="2" width="23.7109375" style="40" customWidth="1"/>
    <col min="3" max="3" width="12.28125" style="27" hidden="1" customWidth="1"/>
    <col min="4" max="4" width="15.00390625" style="22" bestFit="1" customWidth="1"/>
    <col min="5" max="5" width="10.28125" style="0" bestFit="1" customWidth="1"/>
  </cols>
  <sheetData>
    <row r="1" spans="1:3" ht="15.75">
      <c r="A1" s="43" t="s">
        <v>76</v>
      </c>
      <c r="B1" s="53"/>
      <c r="C1" s="44"/>
    </row>
    <row r="2" spans="1:4" ht="41.25" customHeight="1">
      <c r="A2" s="37" t="s">
        <v>10</v>
      </c>
      <c r="B2" s="141" t="s">
        <v>40</v>
      </c>
      <c r="C2" s="45" t="s">
        <v>37</v>
      </c>
      <c r="D2" s="21"/>
    </row>
    <row r="3" spans="1:3" ht="17.25" customHeight="1">
      <c r="A3" s="140" t="s">
        <v>1</v>
      </c>
      <c r="B3" s="54"/>
      <c r="C3" s="46"/>
    </row>
    <row r="4" spans="1:5" ht="25.5">
      <c r="A4" s="5" t="s">
        <v>18</v>
      </c>
      <c r="B4" s="55">
        <v>1</v>
      </c>
      <c r="C4" s="46"/>
      <c r="E4" s="12"/>
    </row>
    <row r="5" spans="1:5" ht="25.5">
      <c r="A5" s="5" t="s">
        <v>8</v>
      </c>
      <c r="B5" s="55">
        <v>0.5</v>
      </c>
      <c r="C5" s="46"/>
      <c r="E5" s="12"/>
    </row>
    <row r="6" spans="1:5" ht="42" customHeight="1">
      <c r="A6" s="5" t="s">
        <v>33</v>
      </c>
      <c r="B6" s="55">
        <v>3</v>
      </c>
      <c r="C6" s="46"/>
      <c r="E6" s="12"/>
    </row>
    <row r="7" spans="1:5" ht="12.75">
      <c r="A7" s="47" t="s">
        <v>14</v>
      </c>
      <c r="B7" s="55">
        <v>0.6</v>
      </c>
      <c r="C7" s="46"/>
      <c r="E7" s="12"/>
    </row>
    <row r="8" spans="1:5" ht="12.75">
      <c r="A8" s="47" t="s">
        <v>15</v>
      </c>
      <c r="B8" s="55">
        <v>0.5</v>
      </c>
      <c r="C8" s="46"/>
      <c r="E8" s="12"/>
    </row>
    <row r="9" spans="1:5" ht="12.75">
      <c r="A9" s="47" t="s">
        <v>0</v>
      </c>
      <c r="B9" s="55">
        <v>0.3</v>
      </c>
      <c r="C9" s="46"/>
      <c r="E9" s="12"/>
    </row>
    <row r="10" spans="1:5" ht="42" customHeight="1">
      <c r="A10" s="47" t="s">
        <v>16</v>
      </c>
      <c r="B10" s="55">
        <v>0.48</v>
      </c>
      <c r="C10" s="46"/>
      <c r="E10" s="12"/>
    </row>
    <row r="11" spans="1:5" ht="12.75">
      <c r="A11" s="47" t="s">
        <v>17</v>
      </c>
      <c r="B11" s="55">
        <v>1</v>
      </c>
      <c r="C11" s="46"/>
      <c r="E11" s="12"/>
    </row>
    <row r="12" spans="1:5" s="11" customFormat="1" ht="12.75">
      <c r="A12" s="52" t="s">
        <v>75</v>
      </c>
      <c r="B12" s="56">
        <v>0</v>
      </c>
      <c r="C12" s="51"/>
      <c r="D12" s="23"/>
      <c r="E12" s="139"/>
    </row>
    <row r="13" spans="1:5" ht="12.75">
      <c r="A13" s="37" t="s">
        <v>7</v>
      </c>
      <c r="B13" s="57">
        <f>SUM(B4:B12)</f>
        <v>7.379999999999999</v>
      </c>
      <c r="C13" s="48"/>
      <c r="E13" s="22"/>
    </row>
    <row r="14" spans="1:3" ht="16.5" customHeight="1">
      <c r="A14" s="3" t="s">
        <v>6</v>
      </c>
      <c r="B14" s="58"/>
      <c r="C14" s="49"/>
    </row>
    <row r="15" spans="1:4" s="11" customFormat="1" ht="51.75" customHeight="1">
      <c r="A15" s="10" t="s">
        <v>2</v>
      </c>
      <c r="B15" s="59">
        <v>2.3</v>
      </c>
      <c r="C15" s="46"/>
      <c r="D15" s="23"/>
    </row>
    <row r="16" spans="1:3" ht="12.75">
      <c r="A16" s="5" t="s">
        <v>3</v>
      </c>
      <c r="B16" s="59">
        <v>1</v>
      </c>
      <c r="C16" s="46"/>
    </row>
    <row r="17" spans="1:4" s="11" customFormat="1" ht="12.75">
      <c r="A17" s="5" t="s">
        <v>4</v>
      </c>
      <c r="B17" s="59">
        <v>3</v>
      </c>
      <c r="C17" s="46"/>
      <c r="D17" s="23"/>
    </row>
    <row r="18" spans="1:3" ht="25.5">
      <c r="A18" s="7" t="s">
        <v>5</v>
      </c>
      <c r="B18" s="60">
        <v>0.2</v>
      </c>
      <c r="C18" s="16"/>
    </row>
    <row r="19" spans="1:3" ht="12.75">
      <c r="A19" s="8" t="s">
        <v>7</v>
      </c>
      <c r="B19" s="61">
        <f>SUM(B15:B18)</f>
        <v>6.5</v>
      </c>
      <c r="C19" s="18"/>
    </row>
    <row r="20" spans="1:3" ht="18" customHeight="1">
      <c r="A20" s="2" t="s">
        <v>9</v>
      </c>
      <c r="B20" s="59"/>
      <c r="C20" s="15"/>
    </row>
    <row r="21" spans="1:4" s="11" customFormat="1" ht="12.75">
      <c r="A21" s="5" t="s">
        <v>19</v>
      </c>
      <c r="B21" s="59">
        <v>2.85</v>
      </c>
      <c r="C21" s="46"/>
      <c r="D21" s="23"/>
    </row>
    <row r="22" spans="1:4" s="11" customFormat="1" ht="25.5">
      <c r="A22" s="5" t="s">
        <v>32</v>
      </c>
      <c r="B22" s="59">
        <v>0.25</v>
      </c>
      <c r="C22" s="46"/>
      <c r="D22" s="23"/>
    </row>
    <row r="23" spans="1:4" s="25" customFormat="1" ht="25.5">
      <c r="A23" s="5" t="s">
        <v>28</v>
      </c>
      <c r="B23" s="59">
        <v>1.5</v>
      </c>
      <c r="C23" s="46"/>
      <c r="D23" s="24"/>
    </row>
    <row r="24" spans="1:4" s="25" customFormat="1" ht="25.5">
      <c r="A24" s="7" t="s">
        <v>29</v>
      </c>
      <c r="B24" s="60">
        <v>3.1</v>
      </c>
      <c r="C24" s="51"/>
      <c r="D24" s="24"/>
    </row>
    <row r="25" spans="1:3" ht="15">
      <c r="A25" s="8" t="s">
        <v>7</v>
      </c>
      <c r="B25" s="61">
        <f>SUM(B21:B24)</f>
        <v>7.699999999999999</v>
      </c>
      <c r="C25" s="17"/>
    </row>
    <row r="26" spans="1:3" ht="18.75" customHeight="1">
      <c r="A26" s="2" t="s">
        <v>55</v>
      </c>
      <c r="B26" s="59"/>
      <c r="C26" s="15"/>
    </row>
    <row r="27" spans="1:3" ht="25.5">
      <c r="A27" s="5" t="s">
        <v>74</v>
      </c>
      <c r="B27" s="55">
        <v>2.5</v>
      </c>
      <c r="C27" s="15"/>
    </row>
    <row r="28" spans="1:3" ht="25.5">
      <c r="A28" s="5" t="s">
        <v>20</v>
      </c>
      <c r="B28" s="55">
        <v>0.5</v>
      </c>
      <c r="C28" s="46"/>
    </row>
    <row r="29" spans="1:3" ht="12.75">
      <c r="A29" s="5" t="s">
        <v>21</v>
      </c>
      <c r="B29" s="62">
        <v>0.45</v>
      </c>
      <c r="C29" s="46"/>
    </row>
    <row r="30" spans="1:3" ht="12.75">
      <c r="A30" s="5" t="s">
        <v>27</v>
      </c>
      <c r="B30" s="55">
        <v>0.4</v>
      </c>
      <c r="C30" s="46"/>
    </row>
    <row r="31" spans="1:3" ht="12.75">
      <c r="A31" s="5" t="s">
        <v>11</v>
      </c>
      <c r="B31" s="59">
        <v>0.5</v>
      </c>
      <c r="C31" s="15"/>
    </row>
    <row r="32" spans="1:4" s="11" customFormat="1" ht="29.25" customHeight="1">
      <c r="A32" s="5" t="s">
        <v>22</v>
      </c>
      <c r="B32" s="55">
        <v>0.5</v>
      </c>
      <c r="C32" s="46"/>
      <c r="D32" s="23"/>
    </row>
    <row r="33" spans="1:3" ht="25.5" customHeight="1">
      <c r="A33" s="5" t="s">
        <v>31</v>
      </c>
      <c r="B33" s="59">
        <v>0.5</v>
      </c>
      <c r="C33" s="15"/>
    </row>
    <row r="34" spans="1:3" ht="12.75">
      <c r="A34" s="5" t="s">
        <v>24</v>
      </c>
      <c r="B34" s="55">
        <v>1.5</v>
      </c>
      <c r="C34" s="46"/>
    </row>
    <row r="35" spans="1:3" ht="12.75">
      <c r="A35" s="5" t="s">
        <v>25</v>
      </c>
      <c r="B35" s="55">
        <v>0.25</v>
      </c>
      <c r="C35" s="15"/>
    </row>
    <row r="36" spans="1:3" ht="12.75">
      <c r="A36" s="8" t="s">
        <v>7</v>
      </c>
      <c r="B36" s="57">
        <f>SUM(B27:B35)</f>
        <v>7.1</v>
      </c>
      <c r="C36" s="18"/>
    </row>
    <row r="37" spans="1:3" ht="18.75" customHeight="1">
      <c r="A37" s="2" t="s">
        <v>23</v>
      </c>
      <c r="B37" s="55"/>
      <c r="C37" s="15"/>
    </row>
    <row r="38" spans="1:3" ht="12.75">
      <c r="A38" s="5" t="s">
        <v>12</v>
      </c>
      <c r="B38" s="55">
        <v>3</v>
      </c>
      <c r="C38" s="15"/>
    </row>
    <row r="39" spans="1:3" ht="12.75">
      <c r="A39" s="5" t="s">
        <v>13</v>
      </c>
      <c r="B39" s="55">
        <v>1</v>
      </c>
      <c r="C39" s="15"/>
    </row>
    <row r="40" spans="1:3" ht="12.75">
      <c r="A40" s="7" t="s">
        <v>26</v>
      </c>
      <c r="B40" s="56">
        <v>1.32</v>
      </c>
      <c r="C40" s="51"/>
    </row>
    <row r="41" spans="1:3" ht="12.75">
      <c r="A41" s="9" t="s">
        <v>7</v>
      </c>
      <c r="B41" s="57">
        <f>SUM(B38:B40)</f>
        <v>5.32</v>
      </c>
      <c r="C41" s="48"/>
    </row>
    <row r="42" spans="1:3" ht="12.75">
      <c r="A42" s="50" t="s">
        <v>30</v>
      </c>
      <c r="B42" s="63">
        <f>SUM(B41+B36+B25+B19+B13)</f>
        <v>34</v>
      </c>
      <c r="C42" s="51"/>
    </row>
    <row r="47" ht="12.75">
      <c r="B47" s="64"/>
    </row>
  </sheetData>
  <printOptions/>
  <pageMargins left="0.5511811023622047" right="0" top="0.7480314960629921" bottom="0.5511811023622047" header="0.35433070866141736" footer="0.35433070866141736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Agency for International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estimates 2001 - 2002</dc:title>
  <dc:subject/>
  <dc:creator>newbut</dc:creator>
  <cp:keywords/>
  <dc:description/>
  <cp:lastModifiedBy>adzica</cp:lastModifiedBy>
  <cp:lastPrinted>2002-03-25T05:21:37Z</cp:lastPrinted>
  <dcterms:created xsi:type="dcterms:W3CDTF">2001-10-23T03:54:07Z</dcterms:created>
  <dcterms:modified xsi:type="dcterms:W3CDTF">2002-03-25T05:21:39Z</dcterms:modified>
  <cp:category/>
  <cp:version/>
  <cp:contentType/>
  <cp:contentStatus/>
</cp:coreProperties>
</file>