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4912" windowHeight="12276"/>
  </bookViews>
  <sheets>
    <sheet name="Data" sheetId="1" r:id="rId1"/>
  </sheets>
  <calcPr calcId="145621"/>
</workbook>
</file>

<file path=xl/calcChain.xml><?xml version="1.0" encoding="utf-8"?>
<calcChain xmlns="http://schemas.openxmlformats.org/spreadsheetml/2006/main">
  <c r="D33" i="1" l="1"/>
  <c r="E33" i="1"/>
  <c r="F33" i="1"/>
  <c r="G33" i="1"/>
  <c r="H33" i="1"/>
  <c r="I33" i="1"/>
  <c r="J33" i="1"/>
  <c r="K33" i="1"/>
  <c r="L33" i="1"/>
  <c r="M33" i="1"/>
  <c r="N33" i="1"/>
  <c r="O33" i="1"/>
  <c r="P33" i="1"/>
  <c r="Q33" i="1"/>
  <c r="R33" i="1"/>
  <c r="S33" i="1"/>
  <c r="T33" i="1"/>
  <c r="U33" i="1"/>
  <c r="V33" i="1"/>
  <c r="W33" i="1"/>
  <c r="X33" i="1"/>
  <c r="Y33" i="1"/>
  <c r="Z33" i="1"/>
  <c r="AA33" i="1"/>
  <c r="AB33" i="1"/>
  <c r="AC33" i="1"/>
  <c r="AD33" i="1"/>
  <c r="AE33" i="1"/>
  <c r="AF33" i="1"/>
  <c r="AG33" i="1"/>
  <c r="AH33" i="1"/>
  <c r="AI33" i="1"/>
  <c r="AJ33" i="1"/>
  <c r="AK33" i="1"/>
  <c r="AL33" i="1"/>
  <c r="AM33" i="1"/>
  <c r="AN33" i="1"/>
  <c r="AO33" i="1"/>
  <c r="AP33" i="1"/>
  <c r="AQ33" i="1"/>
  <c r="AR33" i="1"/>
  <c r="AS33" i="1"/>
  <c r="AT33" i="1"/>
  <c r="AU33" i="1"/>
  <c r="AV33" i="1"/>
  <c r="AW33" i="1"/>
  <c r="AX33" i="1"/>
  <c r="AY33" i="1"/>
  <c r="D34" i="1"/>
  <c r="E34" i="1"/>
  <c r="F34" i="1"/>
  <c r="G34" i="1"/>
  <c r="H34" i="1"/>
  <c r="I34" i="1"/>
  <c r="J34" i="1"/>
  <c r="K34" i="1"/>
  <c r="L34" i="1"/>
  <c r="M34" i="1"/>
  <c r="N34" i="1"/>
  <c r="O34" i="1"/>
  <c r="P34" i="1"/>
  <c r="Q34" i="1"/>
  <c r="R34" i="1"/>
  <c r="S34" i="1"/>
  <c r="T34" i="1"/>
  <c r="U34" i="1"/>
  <c r="V34" i="1"/>
  <c r="W34" i="1"/>
  <c r="X34" i="1"/>
  <c r="Y34" i="1"/>
  <c r="Z34" i="1"/>
  <c r="AA34" i="1"/>
  <c r="AB34" i="1"/>
  <c r="AC34" i="1"/>
  <c r="AD34" i="1"/>
  <c r="AE34" i="1"/>
  <c r="AF34" i="1"/>
  <c r="AG34" i="1"/>
  <c r="AH34" i="1"/>
  <c r="AI34" i="1"/>
  <c r="AJ34" i="1"/>
  <c r="AK34" i="1"/>
  <c r="AL34" i="1"/>
  <c r="AM34" i="1"/>
  <c r="AN34" i="1"/>
  <c r="AO34" i="1"/>
  <c r="AP34" i="1"/>
  <c r="AQ34" i="1"/>
  <c r="AR34" i="1"/>
  <c r="AS34" i="1"/>
  <c r="AT34" i="1"/>
  <c r="AU34" i="1"/>
  <c r="AV34" i="1"/>
  <c r="AW34" i="1"/>
  <c r="AX34" i="1"/>
  <c r="AY34" i="1"/>
  <c r="D35" i="1"/>
  <c r="E35" i="1"/>
  <c r="F35" i="1"/>
  <c r="G35" i="1"/>
  <c r="H35" i="1"/>
  <c r="I35" i="1"/>
  <c r="J35" i="1"/>
  <c r="K35" i="1"/>
  <c r="L35" i="1"/>
  <c r="M35" i="1"/>
  <c r="N35" i="1"/>
  <c r="O35" i="1"/>
  <c r="P35" i="1"/>
  <c r="Q35" i="1"/>
  <c r="R35" i="1"/>
  <c r="S35" i="1"/>
  <c r="T35" i="1"/>
  <c r="U35" i="1"/>
  <c r="V35" i="1"/>
  <c r="W35" i="1"/>
  <c r="X35" i="1"/>
  <c r="Y35" i="1"/>
  <c r="Z35" i="1"/>
  <c r="AA35" i="1"/>
  <c r="AB35" i="1"/>
  <c r="AC35" i="1"/>
  <c r="AD35" i="1"/>
  <c r="AE35" i="1"/>
  <c r="AF35" i="1"/>
  <c r="AG35" i="1"/>
  <c r="AH35" i="1"/>
  <c r="AI35" i="1"/>
  <c r="AJ35" i="1"/>
  <c r="AK35" i="1"/>
  <c r="AL35" i="1"/>
  <c r="AM35" i="1"/>
  <c r="AN35" i="1"/>
  <c r="AO35" i="1"/>
  <c r="AP35" i="1"/>
  <c r="AQ35" i="1"/>
  <c r="AR35" i="1"/>
  <c r="AS35" i="1"/>
  <c r="AT35" i="1"/>
  <c r="AU35" i="1"/>
  <c r="AV35" i="1"/>
  <c r="AW35" i="1"/>
  <c r="AX35" i="1"/>
  <c r="AY35" i="1"/>
  <c r="D36" i="1"/>
  <c r="E36" i="1"/>
  <c r="F36" i="1"/>
  <c r="G36" i="1"/>
  <c r="H36" i="1"/>
  <c r="I36" i="1"/>
  <c r="J36" i="1"/>
  <c r="K36" i="1"/>
  <c r="L36" i="1"/>
  <c r="M36" i="1"/>
  <c r="N36" i="1"/>
  <c r="O36" i="1"/>
  <c r="P36" i="1"/>
  <c r="Q36" i="1"/>
  <c r="R36" i="1"/>
  <c r="S36" i="1"/>
  <c r="T36" i="1"/>
  <c r="U36" i="1"/>
  <c r="V36" i="1"/>
  <c r="W36" i="1"/>
  <c r="X36" i="1"/>
  <c r="Y36" i="1"/>
  <c r="Z36" i="1"/>
  <c r="AA36" i="1"/>
  <c r="AB36" i="1"/>
  <c r="AC36" i="1"/>
  <c r="AD36" i="1"/>
  <c r="AE36" i="1"/>
  <c r="AF36" i="1"/>
  <c r="AG36" i="1"/>
  <c r="AH36" i="1"/>
  <c r="AI36" i="1"/>
  <c r="AJ36" i="1"/>
  <c r="AK36" i="1"/>
  <c r="AL36" i="1"/>
  <c r="AM36" i="1"/>
  <c r="AN36" i="1"/>
  <c r="AO36" i="1"/>
  <c r="AP36" i="1"/>
  <c r="AQ36" i="1"/>
  <c r="AR36" i="1"/>
  <c r="AS36" i="1"/>
  <c r="AT36" i="1"/>
  <c r="AU36" i="1"/>
  <c r="AV36" i="1"/>
  <c r="AW36" i="1"/>
  <c r="AX36" i="1"/>
  <c r="AY36" i="1"/>
  <c r="D41" i="1"/>
  <c r="E41" i="1"/>
  <c r="F41" i="1"/>
  <c r="G41" i="1"/>
  <c r="H41" i="1"/>
  <c r="I41" i="1"/>
  <c r="J41" i="1"/>
  <c r="K41" i="1"/>
  <c r="L41" i="1"/>
  <c r="M41" i="1"/>
  <c r="N41" i="1"/>
  <c r="O41" i="1"/>
  <c r="P41" i="1"/>
  <c r="Q41" i="1"/>
  <c r="R41" i="1"/>
  <c r="S41" i="1"/>
  <c r="T41" i="1"/>
  <c r="U41" i="1"/>
  <c r="V41" i="1"/>
  <c r="W41" i="1"/>
  <c r="X41" i="1"/>
  <c r="Y41" i="1"/>
  <c r="Z41" i="1"/>
  <c r="AA41" i="1"/>
  <c r="AB41" i="1"/>
  <c r="AC41" i="1"/>
  <c r="AD41" i="1"/>
  <c r="AE41" i="1"/>
  <c r="AF41" i="1"/>
  <c r="AG41" i="1"/>
  <c r="AH41" i="1"/>
  <c r="AI41" i="1"/>
  <c r="AJ41" i="1"/>
  <c r="AK41" i="1"/>
  <c r="AL41" i="1"/>
  <c r="AM41" i="1"/>
  <c r="AN41" i="1"/>
  <c r="AO41" i="1"/>
  <c r="AP41" i="1"/>
  <c r="AQ41" i="1"/>
  <c r="AR41" i="1"/>
  <c r="AS41" i="1"/>
  <c r="AT41" i="1"/>
  <c r="AU41" i="1"/>
  <c r="AV41" i="1"/>
  <c r="AW41" i="1"/>
  <c r="AX41" i="1"/>
  <c r="AY41" i="1"/>
  <c r="D42" i="1"/>
  <c r="E42" i="1"/>
  <c r="F42" i="1"/>
  <c r="G42" i="1"/>
  <c r="H42" i="1"/>
  <c r="I42" i="1"/>
  <c r="J42" i="1"/>
  <c r="K42" i="1"/>
  <c r="L42" i="1"/>
  <c r="M42" i="1"/>
  <c r="N42" i="1"/>
  <c r="O42" i="1"/>
  <c r="P42" i="1"/>
  <c r="Q42" i="1"/>
  <c r="R42" i="1"/>
  <c r="S42" i="1"/>
  <c r="T42" i="1"/>
  <c r="U42" i="1"/>
  <c r="V42" i="1"/>
  <c r="W42" i="1"/>
  <c r="X42" i="1"/>
  <c r="Y42" i="1"/>
  <c r="Z42" i="1"/>
  <c r="AA42" i="1"/>
  <c r="AB42" i="1"/>
  <c r="AC42" i="1"/>
  <c r="AD42" i="1"/>
  <c r="AE42" i="1"/>
  <c r="AF42" i="1"/>
  <c r="AG42" i="1"/>
  <c r="AH42" i="1"/>
  <c r="AI42" i="1"/>
  <c r="AJ42" i="1"/>
  <c r="AK42" i="1"/>
  <c r="AL42" i="1"/>
  <c r="AM42" i="1"/>
  <c r="AN42" i="1"/>
  <c r="AO42" i="1"/>
  <c r="AP42" i="1"/>
  <c r="AQ42" i="1"/>
  <c r="AR42" i="1"/>
  <c r="AS42" i="1"/>
  <c r="AT42" i="1"/>
  <c r="AU42" i="1"/>
  <c r="AV42" i="1"/>
  <c r="AW42" i="1"/>
  <c r="AX42" i="1"/>
  <c r="AY42" i="1"/>
  <c r="D43" i="1"/>
  <c r="E43" i="1"/>
  <c r="F43" i="1"/>
  <c r="G43" i="1"/>
  <c r="H43" i="1"/>
  <c r="I43" i="1"/>
  <c r="J43" i="1"/>
  <c r="K43" i="1"/>
  <c r="L43" i="1"/>
  <c r="M43" i="1"/>
  <c r="N43" i="1"/>
  <c r="O43" i="1"/>
  <c r="P43" i="1"/>
  <c r="Q43" i="1"/>
  <c r="R43" i="1"/>
  <c r="S43" i="1"/>
  <c r="T43" i="1"/>
  <c r="U43" i="1"/>
  <c r="V43" i="1"/>
  <c r="W43" i="1"/>
  <c r="X43" i="1"/>
  <c r="Y43" i="1"/>
  <c r="Z43" i="1"/>
  <c r="AA43" i="1"/>
  <c r="AB43" i="1"/>
  <c r="AC43" i="1"/>
  <c r="AD43" i="1"/>
  <c r="AE43" i="1"/>
  <c r="AF43" i="1"/>
  <c r="AG43" i="1"/>
  <c r="AH43" i="1"/>
  <c r="AI43" i="1"/>
  <c r="AJ43" i="1"/>
  <c r="AK43" i="1"/>
  <c r="AL43" i="1"/>
  <c r="AM43" i="1"/>
  <c r="AN43" i="1"/>
  <c r="AO43" i="1"/>
  <c r="AP43" i="1"/>
  <c r="AQ43" i="1"/>
  <c r="AR43" i="1"/>
  <c r="AS43" i="1"/>
  <c r="AT43" i="1"/>
  <c r="AU43" i="1"/>
  <c r="AV43" i="1"/>
  <c r="AW43" i="1"/>
  <c r="AX43" i="1"/>
  <c r="AY43" i="1"/>
  <c r="D44" i="1"/>
  <c r="E44" i="1"/>
  <c r="F44" i="1"/>
  <c r="G44" i="1"/>
  <c r="H44" i="1"/>
  <c r="I44" i="1"/>
  <c r="J44" i="1"/>
  <c r="K44" i="1"/>
  <c r="L44" i="1"/>
  <c r="M44" i="1"/>
  <c r="N44" i="1"/>
  <c r="O44" i="1"/>
  <c r="P44" i="1"/>
  <c r="Q44" i="1"/>
  <c r="R44" i="1"/>
  <c r="S44" i="1"/>
  <c r="T44" i="1"/>
  <c r="U44" i="1"/>
  <c r="V44" i="1"/>
  <c r="W44" i="1"/>
  <c r="X44" i="1"/>
  <c r="Y44" i="1"/>
  <c r="Z44" i="1"/>
  <c r="AA44" i="1"/>
  <c r="AB44" i="1"/>
  <c r="AC44" i="1"/>
  <c r="AD44" i="1"/>
  <c r="AE44" i="1"/>
  <c r="AF44" i="1"/>
  <c r="AG44" i="1"/>
  <c r="AH44" i="1"/>
  <c r="AI44" i="1"/>
  <c r="AJ44" i="1"/>
  <c r="AK44" i="1"/>
  <c r="AL44" i="1"/>
  <c r="AM44" i="1"/>
  <c r="AN44" i="1"/>
  <c r="AO44" i="1"/>
  <c r="AP44" i="1"/>
  <c r="AQ44" i="1"/>
  <c r="AR44" i="1"/>
  <c r="AS44" i="1"/>
  <c r="AT44" i="1"/>
  <c r="AU44" i="1"/>
  <c r="AV44" i="1"/>
  <c r="AW44" i="1"/>
  <c r="AX44" i="1"/>
  <c r="AY44" i="1"/>
  <c r="C43" i="1"/>
  <c r="C42" i="1"/>
  <c r="C41" i="1"/>
  <c r="C36" i="1"/>
  <c r="C35" i="1"/>
  <c r="C34" i="1"/>
  <c r="C33" i="1"/>
  <c r="D25" i="1"/>
  <c r="E25" i="1"/>
  <c r="F25" i="1"/>
  <c r="G25" i="1"/>
  <c r="H25" i="1"/>
  <c r="I25" i="1"/>
  <c r="J25" i="1"/>
  <c r="K25" i="1"/>
  <c r="L25" i="1"/>
  <c r="M25" i="1"/>
  <c r="N25" i="1"/>
  <c r="O25" i="1"/>
  <c r="P25" i="1"/>
  <c r="Q25" i="1"/>
  <c r="R25" i="1"/>
  <c r="S25" i="1"/>
  <c r="T25" i="1"/>
  <c r="U25" i="1"/>
  <c r="V25" i="1"/>
  <c r="W25" i="1"/>
  <c r="X25" i="1"/>
  <c r="Y25" i="1"/>
  <c r="Z25" i="1"/>
  <c r="AA25" i="1"/>
  <c r="AB25" i="1"/>
  <c r="AC25" i="1"/>
  <c r="AD25" i="1"/>
  <c r="AE25" i="1"/>
  <c r="AF25" i="1"/>
  <c r="AG25" i="1"/>
  <c r="AH25" i="1"/>
  <c r="AI25" i="1"/>
  <c r="AJ25" i="1"/>
  <c r="AK25" i="1"/>
  <c r="AL25" i="1"/>
  <c r="AM25" i="1"/>
  <c r="AN25" i="1"/>
  <c r="AO25" i="1"/>
  <c r="AP25" i="1"/>
  <c r="AQ25" i="1"/>
  <c r="AR25" i="1"/>
  <c r="AS25" i="1"/>
  <c r="AT25" i="1"/>
  <c r="AU25" i="1"/>
  <c r="AV25" i="1"/>
  <c r="AW25" i="1"/>
  <c r="AX25" i="1"/>
  <c r="AY25" i="1"/>
  <c r="C25" i="1"/>
  <c r="AZ42" i="1" l="1"/>
  <c r="AZ43" i="1"/>
  <c r="AZ35" i="1"/>
  <c r="AZ36" i="1"/>
  <c r="AZ34" i="1"/>
  <c r="AZ33" i="1"/>
  <c r="AZ41" i="1"/>
  <c r="C44" i="1"/>
  <c r="AZ44" i="1" s="1"/>
  <c r="D22" i="1" l="1"/>
  <c r="E22" i="1"/>
  <c r="F22" i="1"/>
  <c r="G22" i="1"/>
  <c r="H22" i="1"/>
  <c r="I22" i="1"/>
  <c r="J22" i="1"/>
  <c r="K22" i="1"/>
  <c r="L22" i="1"/>
  <c r="M22" i="1"/>
  <c r="N22" i="1"/>
  <c r="O22" i="1"/>
  <c r="P22" i="1"/>
  <c r="Q22" i="1"/>
  <c r="R22" i="1"/>
  <c r="S22" i="1"/>
  <c r="T22" i="1"/>
  <c r="U22" i="1"/>
  <c r="V22" i="1"/>
  <c r="V37" i="1" s="1"/>
  <c r="V38" i="1" s="1"/>
  <c r="V46" i="1" s="1"/>
  <c r="W22" i="1"/>
  <c r="X22" i="1"/>
  <c r="Y22" i="1"/>
  <c r="Z22" i="1"/>
  <c r="AA22" i="1"/>
  <c r="AB22" i="1"/>
  <c r="AC22" i="1"/>
  <c r="AD22" i="1"/>
  <c r="AE22" i="1"/>
  <c r="AF22" i="1"/>
  <c r="AG22" i="1"/>
  <c r="AH22" i="1"/>
  <c r="AI22" i="1"/>
  <c r="AJ22" i="1"/>
  <c r="AK22" i="1"/>
  <c r="AL22" i="1"/>
  <c r="AM22" i="1"/>
  <c r="AN22" i="1"/>
  <c r="AO22" i="1"/>
  <c r="AP22" i="1"/>
  <c r="AQ22" i="1"/>
  <c r="AR22" i="1"/>
  <c r="AS22" i="1"/>
  <c r="AT22" i="1"/>
  <c r="AU22" i="1"/>
  <c r="AV22" i="1"/>
  <c r="AW22" i="1"/>
  <c r="AX22" i="1"/>
  <c r="AY22" i="1"/>
  <c r="C22" i="1"/>
  <c r="C23" i="1" s="1"/>
  <c r="V23" i="1" l="1"/>
  <c r="AU23" i="1"/>
  <c r="AU37" i="1"/>
  <c r="AU38" i="1" s="1"/>
  <c r="AU46" i="1" s="1"/>
  <c r="AM23" i="1"/>
  <c r="AM37" i="1"/>
  <c r="AM38" i="1" s="1"/>
  <c r="AM46" i="1" s="1"/>
  <c r="AE23" i="1"/>
  <c r="AE37" i="1"/>
  <c r="AE38" i="1" s="1"/>
  <c r="AE46" i="1" s="1"/>
  <c r="S23" i="1"/>
  <c r="S37" i="1"/>
  <c r="S38" i="1" s="1"/>
  <c r="S46" i="1" s="1"/>
  <c r="AW23" i="1"/>
  <c r="AW37" i="1"/>
  <c r="AW38" i="1" s="1"/>
  <c r="AW46" i="1" s="1"/>
  <c r="AS23" i="1"/>
  <c r="AS37" i="1"/>
  <c r="AS38" i="1" s="1"/>
  <c r="AS46" i="1" s="1"/>
  <c r="AO23" i="1"/>
  <c r="AO37" i="1"/>
  <c r="AO38" i="1" s="1"/>
  <c r="AO46" i="1" s="1"/>
  <c r="AK23" i="1"/>
  <c r="AK37" i="1"/>
  <c r="AK38" i="1" s="1"/>
  <c r="AK46" i="1" s="1"/>
  <c r="AG23" i="1"/>
  <c r="AG37" i="1"/>
  <c r="AG38" i="1" s="1"/>
  <c r="AG46" i="1" s="1"/>
  <c r="AC23" i="1"/>
  <c r="AC37" i="1"/>
  <c r="AC38" i="1" s="1"/>
  <c r="AC46" i="1" s="1"/>
  <c r="Y23" i="1"/>
  <c r="Y37" i="1"/>
  <c r="Y38" i="1" s="1"/>
  <c r="Y46" i="1" s="1"/>
  <c r="U23" i="1"/>
  <c r="U37" i="1"/>
  <c r="U38" i="1" s="1"/>
  <c r="U46" i="1" s="1"/>
  <c r="Q23" i="1"/>
  <c r="Q37" i="1"/>
  <c r="Q38" i="1" s="1"/>
  <c r="Q46" i="1" s="1"/>
  <c r="M23" i="1"/>
  <c r="M37" i="1"/>
  <c r="M38" i="1" s="1"/>
  <c r="M46" i="1" s="1"/>
  <c r="I23" i="1"/>
  <c r="I37" i="1"/>
  <c r="I38" i="1" s="1"/>
  <c r="I46" i="1" s="1"/>
  <c r="E23" i="1"/>
  <c r="E37" i="1"/>
  <c r="E38" i="1" s="1"/>
  <c r="E46" i="1" s="1"/>
  <c r="C37" i="1"/>
  <c r="C38" i="1" s="1"/>
  <c r="C46" i="1" s="1"/>
  <c r="AV23" i="1"/>
  <c r="AV37" i="1"/>
  <c r="AV38" i="1" s="1"/>
  <c r="AV46" i="1" s="1"/>
  <c r="AR23" i="1"/>
  <c r="AR37" i="1"/>
  <c r="AR38" i="1" s="1"/>
  <c r="AR46" i="1" s="1"/>
  <c r="AN23" i="1"/>
  <c r="AN37" i="1"/>
  <c r="AN38" i="1" s="1"/>
  <c r="AN46" i="1" s="1"/>
  <c r="AJ23" i="1"/>
  <c r="AJ37" i="1"/>
  <c r="AJ38" i="1" s="1"/>
  <c r="AJ46" i="1" s="1"/>
  <c r="AF23" i="1"/>
  <c r="AF37" i="1"/>
  <c r="AF38" i="1" s="1"/>
  <c r="AF46" i="1" s="1"/>
  <c r="AB23" i="1"/>
  <c r="AB37" i="1"/>
  <c r="AB38" i="1" s="1"/>
  <c r="AB46" i="1" s="1"/>
  <c r="X23" i="1"/>
  <c r="X37" i="1"/>
  <c r="X38" i="1" s="1"/>
  <c r="X46" i="1" s="1"/>
  <c r="T23" i="1"/>
  <c r="T37" i="1"/>
  <c r="T38" i="1" s="1"/>
  <c r="T46" i="1" s="1"/>
  <c r="P23" i="1"/>
  <c r="P37" i="1"/>
  <c r="P38" i="1" s="1"/>
  <c r="P46" i="1" s="1"/>
  <c r="L23" i="1"/>
  <c r="L37" i="1"/>
  <c r="L38" i="1" s="1"/>
  <c r="L46" i="1" s="1"/>
  <c r="H23" i="1"/>
  <c r="H37" i="1"/>
  <c r="H38" i="1" s="1"/>
  <c r="H46" i="1" s="1"/>
  <c r="D23" i="1"/>
  <c r="D37" i="1"/>
  <c r="D38" i="1" s="1"/>
  <c r="D46" i="1" s="1"/>
  <c r="AY23" i="1"/>
  <c r="AY37" i="1"/>
  <c r="AQ23" i="1"/>
  <c r="AQ37" i="1"/>
  <c r="AQ38" i="1" s="1"/>
  <c r="AQ46" i="1" s="1"/>
  <c r="AI23" i="1"/>
  <c r="AI37" i="1"/>
  <c r="AI38" i="1" s="1"/>
  <c r="AI46" i="1" s="1"/>
  <c r="AA23" i="1"/>
  <c r="AA37" i="1"/>
  <c r="AA38" i="1" s="1"/>
  <c r="AA46" i="1" s="1"/>
  <c r="W23" i="1"/>
  <c r="W37" i="1"/>
  <c r="W38" i="1" s="1"/>
  <c r="W46" i="1" s="1"/>
  <c r="O23" i="1"/>
  <c r="O37" i="1"/>
  <c r="O38" i="1" s="1"/>
  <c r="O46" i="1" s="1"/>
  <c r="K23" i="1"/>
  <c r="K37" i="1"/>
  <c r="K38" i="1" s="1"/>
  <c r="K46" i="1" s="1"/>
  <c r="G23" i="1"/>
  <c r="G37" i="1"/>
  <c r="G38" i="1" s="1"/>
  <c r="G46" i="1" s="1"/>
  <c r="AX23" i="1"/>
  <c r="AX37" i="1"/>
  <c r="AX38" i="1" s="1"/>
  <c r="AX46" i="1" s="1"/>
  <c r="AT23" i="1"/>
  <c r="AT37" i="1"/>
  <c r="AT38" i="1" s="1"/>
  <c r="AT46" i="1" s="1"/>
  <c r="AP23" i="1"/>
  <c r="AP37" i="1"/>
  <c r="AP38" i="1" s="1"/>
  <c r="AP46" i="1" s="1"/>
  <c r="AL23" i="1"/>
  <c r="AL37" i="1"/>
  <c r="AL38" i="1" s="1"/>
  <c r="AL46" i="1" s="1"/>
  <c r="AH23" i="1"/>
  <c r="AH37" i="1"/>
  <c r="AH38" i="1" s="1"/>
  <c r="AH46" i="1" s="1"/>
  <c r="AD23" i="1"/>
  <c r="AD37" i="1"/>
  <c r="AD38" i="1" s="1"/>
  <c r="AD46" i="1" s="1"/>
  <c r="Z23" i="1"/>
  <c r="Z37" i="1"/>
  <c r="Z38" i="1" s="1"/>
  <c r="Z46" i="1" s="1"/>
  <c r="R23" i="1"/>
  <c r="R37" i="1"/>
  <c r="R38" i="1" s="1"/>
  <c r="R46" i="1" s="1"/>
  <c r="N23" i="1"/>
  <c r="N37" i="1"/>
  <c r="N38" i="1" s="1"/>
  <c r="N46" i="1" s="1"/>
  <c r="J23" i="1"/>
  <c r="J37" i="1"/>
  <c r="J38" i="1" s="1"/>
  <c r="J46" i="1" s="1"/>
  <c r="F23" i="1"/>
  <c r="F37" i="1"/>
  <c r="F38" i="1" s="1"/>
  <c r="F46" i="1" s="1"/>
  <c r="AY38" i="1" l="1"/>
  <c r="AZ37" i="1"/>
  <c r="AY46" i="1" l="1"/>
  <c r="AZ46" i="1" s="1"/>
  <c r="AZ38" i="1"/>
</calcChain>
</file>

<file path=xl/comments1.xml><?xml version="1.0" encoding="utf-8"?>
<comments xmlns="http://schemas.openxmlformats.org/spreadsheetml/2006/main">
  <authors>
    <author>Reviewer</author>
  </authors>
  <commentList>
    <comment ref="A1" authorId="0">
      <text>
        <r>
          <rPr>
            <b/>
            <sz val="9"/>
            <color indexed="81"/>
            <rFont val="Tahoma"/>
            <family val="2"/>
          </rPr>
          <t xml:space="preserve">The projection model is inherently one that asks the question: what would be spending on given activities over subsequent years if all the </t>
        </r>
        <r>
          <rPr>
            <b/>
            <i/>
            <sz val="9"/>
            <color indexed="81"/>
            <rFont val="Tahoma"/>
            <family val="2"/>
          </rPr>
          <t>real</t>
        </r>
        <r>
          <rPr>
            <b/>
            <sz val="9"/>
            <color indexed="81"/>
            <rFont val="Tahoma"/>
            <family val="2"/>
          </rPr>
          <t xml:space="preserve"> factors affecting spending were to change (for example, quality changes that affected costs, shifts in the age structure and so on, and any other real demand effects ).There is an implicit assumption that there are no long run devaitions between  the quality-corrected prices of government supplied goods and services and the GDP deflator. In this case, the implication is that to derive nominal values, the real values in this table would be multiplied by the GDP deflator (whose value would depend on the steady state inflation rate). In this instance, ratios of spending to GDP would be the same regardless of whether nominal or real values were used.</t>
        </r>
        <r>
          <rPr>
            <sz val="9"/>
            <color indexed="81"/>
            <rFont val="Tahoma"/>
            <family val="2"/>
          </rPr>
          <t xml:space="preserve">
</t>
        </r>
      </text>
    </comment>
  </commentList>
</comments>
</file>

<file path=xl/sharedStrings.xml><?xml version="1.0" encoding="utf-8"?>
<sst xmlns="http://schemas.openxmlformats.org/spreadsheetml/2006/main" count="162" uniqueCount="93">
  <si>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</si>
  <si>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</si>
  <si>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</si>
  <si>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</si>
  <si>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</si>
  <si>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</si>
  <si>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</si>
  <si>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</si>
  <si>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</si>
  <si>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</si>
  <si>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</si>
  <si>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</si>
  <si>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</si>
  <si>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</si>
  <si>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</si>
  <si>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</si>
  <si>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</si>
  <si>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</si>
  <si>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</si>
  <si>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</si>
  <si>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</si>
  <si>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</si>
  <si>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</si>
  <si>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</si>
  <si>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</si>
  <si>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</si>
  <si>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</si>
  <si>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</si>
  <si>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</si>
  <si>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</si>
  <si>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</si>
  <si>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</si>
  <si>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</si>
  <si>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</si>
  <si>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</si>
  <si>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</si>
  <si>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</si>
  <si>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</si>
  <si>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</si>
  <si>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</si>
  <si>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</si>
  <si>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</si>
  <si>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</si>
  <si>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</si>
  <si>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</si>
  <si>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</si>
  <si>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</si>
  <si>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</si>
  <si>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</si>
  <si>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 xml:space="preserve">  GST</t>
  </si>
  <si>
    <t xml:space="preserve">  All other taxes</t>
  </si>
  <si>
    <t xml:space="preserve">  Non-tax reciepts</t>
  </si>
  <si>
    <t>Revenue state</t>
  </si>
  <si>
    <t>Health commonwealth</t>
  </si>
  <si>
    <t>Age pension</t>
  </si>
  <si>
    <t>DSP</t>
  </si>
  <si>
    <t>Aged care</t>
  </si>
  <si>
    <t>Health State</t>
  </si>
  <si>
    <t>Education State</t>
  </si>
  <si>
    <t>Education commonwealth</t>
  </si>
  <si>
    <t>FTB A and B</t>
  </si>
  <si>
    <t>Parenting Payment</t>
  </si>
  <si>
    <t>Disability support commonwealth</t>
  </si>
  <si>
    <t>Disability support state</t>
  </si>
  <si>
    <t>Other social security and welfare payments</t>
  </si>
  <si>
    <t>Defence &amp; other commonwealth expenditures</t>
  </si>
  <si>
    <t>State (excluding GST)</t>
  </si>
  <si>
    <t>Commonwealth</t>
  </si>
  <si>
    <t>Commonwealth (but goes to States)</t>
  </si>
  <si>
    <t>State</t>
  </si>
  <si>
    <t>Level of Government</t>
  </si>
  <si>
    <t>Fiscal balance (Commonwealth)</t>
  </si>
  <si>
    <t>Projections $' 2011-12 prices</t>
  </si>
  <si>
    <t>Total costs (Commonwealth)</t>
  </si>
  <si>
    <t>Real GDP</t>
  </si>
  <si>
    <t>Total age-related costs States</t>
  </si>
  <si>
    <t>All</t>
  </si>
  <si>
    <t>Australian Government</t>
  </si>
  <si>
    <t>%</t>
  </si>
  <si>
    <t>Points</t>
  </si>
  <si>
    <t>Health care</t>
  </si>
  <si>
    <t>Age Pension</t>
  </si>
  <si>
    <t>Aged Care</t>
  </si>
  <si>
    <t>Education</t>
  </si>
  <si>
    <t>Other</t>
  </si>
  <si>
    <t>Total</t>
  </si>
  <si>
    <t>State and Territory Governments</t>
  </si>
  <si>
    <t>Disability</t>
  </si>
  <si>
    <t>Total fiscal position</t>
  </si>
  <si>
    <t>Fiscal pressure 2011-12 to 2059-60</t>
  </si>
  <si>
    <t>Projections  Share of GDP (%)</t>
  </si>
  <si>
    <t>http://www.pc.gov.au/research/commission/ageing-australia/data</t>
  </si>
  <si>
    <t>More details of the calculations underpinning these results are available from the Excel spreadsheet referred to under "Government expenditure modelling'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</si>
</sst>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 #,##0.00_-;_-* &quot;-&quot;??_-;_-@_-"/>
    <numFmt numFmtId="164" formatCode="_-* #,##0_-;\-* #,##0_-;_-* &quot;-&quot;??_-;_-@_-"/>
    <numFmt numFmtId="165" formatCode="_-* #,##0.0_-;\-* #,##0.0_-;_-* &quot;-&quot;??_-;_-@_-"/>
    <numFmt numFmtId="166" formatCode="_-* #,##0.000_-;\-* #,##0.000_-;_-* &quot;-&quot;??_-;_-@_-"/>
  </numFmts>
  <fonts count="11" x14ac:knownFonts="1">
    <font>
      <sz val="10"/>
      <color theme="1"/>
      <name val="Arial"/>
      <family val="2"/>
    </font>
    <font>
      <sz val="10"/>
      <color theme="1"/>
      <name val="Arial"/>
      <family val="2"/>
    </font>
    <font>
      <b/>
      <sz val="10"/>
      <color theme="1"/>
      <name val="Arial"/>
      <family val="2"/>
    </font>
    <font>
      <sz val="9"/>
      <color theme="1"/>
      <name val="Arial"/>
      <family val="2"/>
    </font>
    <font>
      <sz val="9"/>
      <color indexed="81"/>
      <name val="Tahoma"/>
      <family val="2"/>
    </font>
    <font>
      <b/>
      <sz val="9"/>
      <color indexed="81"/>
      <name val="Tahoma"/>
      <family val="2"/>
    </font>
    <font>
      <b/>
      <i/>
      <sz val="9"/>
      <color indexed="81"/>
      <name val="Tahoma"/>
      <family val="2"/>
    </font>
    <font>
      <sz val="10"/>
      <color rgb="FF000000"/>
      <name val="Arial"/>
      <family val="2"/>
    </font>
    <font>
      <b/>
      <sz val="12"/>
      <color rgb="FF000000"/>
      <name val="Arial"/>
      <family val="2"/>
    </font>
    <font>
      <b/>
      <sz val="9"/>
      <color theme="1"/>
      <name val="Arial"/>
      <family val="2"/>
    </font>
    <font>
      <u/>
      <sz val="10"/>
      <color theme="10"/>
      <name val="Arial"/>
      <family val="2"/>
    </font>
  </fonts>
  <fills count="5">
    <fill>
      <patternFill patternType="none"/>
    </fill>
    <fill>
      <patternFill patternType="gray125"/>
    </fill>
    <fill>
      <patternFill patternType="solid">
        <fgColor rgb="FFF0F4E8"/>
        <bgColor rgb="FF000000"/>
      </patternFill>
    </fill>
    <fill>
      <patternFill patternType="solid">
        <fgColor theme="6" tint="0.39997558519241921"/>
        <bgColor indexed="64"/>
      </patternFill>
    </fill>
    <fill>
      <patternFill patternType="solid">
        <fgColor theme="6" tint="0.39997558519241921"/>
        <bgColor rgb="FF000000"/>
      </patternFill>
    </fill>
  </fills>
  <borders count="1">
    <border>
      <left/>
      <right/>
      <top/>
      <bottom/>
      <diagonal/>
    </border>
  </borders>
  <cellStyleXfs count="4">
    <xf numFmtId="0" fontId="0" fillId="0" borderId="0"/>
    <xf numFmtId="43" fontId="1" fillId="0" borderId="0" applyFont="0" applyFill="0" applyBorder="0" applyAlignment="0" applyProtection="0"/>
    <xf numFmtId="0" fontId="1" fillId="0" borderId="0"/>
    <xf numFmtId="0" fontId="10" fillId="0" borderId="0" applyNumberFormat="0" applyFill="0" applyBorder="0" applyAlignment="0" applyProtection="0"/>
  </cellStyleXfs>
  <cellXfs count="16">
    <xf numFmtId="0" fontId="0" fillId="0" borderId="0" xfId="0"/>
    <xf numFmtId="0" fontId="3" fillId="0" borderId="0" xfId="0" applyFont="1" applyFill="1" applyBorder="1"/>
    <xf numFmtId="164" fontId="3" fillId="0" borderId="0" xfId="1" applyNumberFormat="1" applyFont="1" applyFill="1" applyBorder="1"/>
    <xf numFmtId="164" fontId="3" fillId="0" borderId="0" xfId="1" applyNumberFormat="1" applyFont="1" applyFill="1" applyBorder="1" applyProtection="1">
      <protection locked="0"/>
    </xf>
    <xf numFmtId="164" fontId="0" fillId="0" borderId="0" xfId="0" applyNumberFormat="1"/>
    <xf numFmtId="0" fontId="1" fillId="0" borderId="0" xfId="2"/>
    <xf numFmtId="165" fontId="3" fillId="0" borderId="0" xfId="1" applyNumberFormat="1" applyFont="1" applyFill="1" applyBorder="1" applyProtection="1">
      <protection locked="0"/>
    </xf>
    <xf numFmtId="166" fontId="7" fillId="0" borderId="0" xfId="2" applyNumberFormat="1" applyFont="1" applyFill="1" applyBorder="1"/>
    <xf numFmtId="166" fontId="7" fillId="2" borderId="0" xfId="2" applyNumberFormat="1" applyFont="1" applyFill="1" applyBorder="1"/>
    <xf numFmtId="0" fontId="3" fillId="0" borderId="0" xfId="0" applyFont="1" applyFill="1" applyBorder="1" applyAlignment="1">
      <alignment horizontal="right"/>
    </xf>
    <xf numFmtId="0" fontId="8" fillId="0" borderId="0" xfId="0" applyFont="1" applyFill="1" applyBorder="1"/>
    <xf numFmtId="164" fontId="9" fillId="0" borderId="0" xfId="1" applyNumberFormat="1" applyFont="1" applyFill="1" applyBorder="1" applyProtection="1">
      <protection locked="0"/>
    </xf>
    <xf numFmtId="0" fontId="2" fillId="3" borderId="0" xfId="0" applyFont="1" applyFill="1"/>
    <xf numFmtId="0" fontId="9" fillId="4" borderId="0" xfId="0" applyFont="1" applyFill="1" applyBorder="1"/>
    <xf numFmtId="164" fontId="9" fillId="3" borderId="0" xfId="0" applyNumberFormat="1" applyFont="1" applyFill="1" applyBorder="1"/>
    <xf numFmtId="0" fontId="10" fillId="0" borderId="0" xfId="3"/>
  </cellXfs>
  <cellStyles count="4">
    <cellStyle name="Comma" xfId="1" builtinId="3"/>
    <cellStyle name="Hyperlink" xfId="3" builtinId="8"/>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hyperlink" Target="http://www.pc.gov.au/research/commission/ageing-australia/data"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52"/>
  <sheetViews>
    <sheetView tabSelected="1" workbookViewId="0">
      <pane xSplit="18732" topLeftCell="AX1"/>
      <selection activeCell="B28" sqref="B27:B28"/>
      <selection pane="topRight" activeCell="AZ35" sqref="AZ35:AZ48"/>
    </sheetView>
  </sheetViews>
  <sheetFormatPr defaultRowHeight="13.2" x14ac:dyDescent="0.25"/>
  <cols>
    <col min="1" max="1" width="32.6640625" customWidth="1"/>
    <col min="2" max="2" width="39.6640625" customWidth="1"/>
    <col min="3" max="51" width="19.88671875" bestFit="1" customWidth="1"/>
  </cols>
  <sheetData>
    <row r="1" spans="1:51" ht="15.6" x14ac:dyDescent="0.3">
      <c r="A1" s="10" t="s">
        <v>72</v>
      </c>
    </row>
    <row r="3" spans="1:51" x14ac:dyDescent="0.25">
      <c r="A3" t="s">
        <v>70</v>
      </c>
      <c r="C3" s="9" t="s">
        <v>0</v>
      </c>
      <c r="D3" s="9" t="s">
        <v>1</v>
      </c>
      <c r="E3" s="9" t="s">
        <v>2</v>
      </c>
      <c r="F3" s="9" t="s">
        <v>3</v>
      </c>
      <c r="G3" s="9" t="s">
        <v>4</v>
      </c>
      <c r="H3" s="9" t="s">
        <v>5</v>
      </c>
      <c r="I3" s="9" t="s">
        <v>6</v>
      </c>
      <c r="J3" s="9" t="s">
        <v>7</v>
      </c>
      <c r="K3" s="9" t="s">
        <v>8</v>
      </c>
      <c r="L3" s="9" t="s">
        <v>9</v>
      </c>
      <c r="M3" s="9" t="s">
        <v>10</v>
      </c>
      <c r="N3" s="9" t="s">
        <v>11</v>
      </c>
      <c r="O3" s="9" t="s">
        <v>12</v>
      </c>
      <c r="P3" s="9" t="s">
        <v>13</v>
      </c>
      <c r="Q3" s="9" t="s">
        <v>14</v>
      </c>
      <c r="R3" s="9" t="s">
        <v>15</v>
      </c>
      <c r="S3" s="9" t="s">
        <v>16</v>
      </c>
      <c r="T3" s="9" t="s">
        <v>17</v>
      </c>
      <c r="U3" s="9" t="s">
        <v>18</v>
      </c>
      <c r="V3" s="9" t="s">
        <v>19</v>
      </c>
      <c r="W3" s="9" t="s">
        <v>20</v>
      </c>
      <c r="X3" s="9" t="s">
        <v>21</v>
      </c>
      <c r="Y3" s="9" t="s">
        <v>22</v>
      </c>
      <c r="Z3" s="9" t="s">
        <v>23</v>
      </c>
      <c r="AA3" s="9" t="s">
        <v>24</v>
      </c>
      <c r="AB3" s="9" t="s">
        <v>25</v>
      </c>
      <c r="AC3" s="9" t="s">
        <v>26</v>
      </c>
      <c r="AD3" s="9" t="s">
        <v>27</v>
      </c>
      <c r="AE3" s="9" t="s">
        <v>28</v>
      </c>
      <c r="AF3" s="9" t="s">
        <v>29</v>
      </c>
      <c r="AG3" s="9" t="s">
        <v>30</v>
      </c>
      <c r="AH3" s="9" t="s">
        <v>31</v>
      </c>
      <c r="AI3" s="9" t="s">
        <v>32</v>
      </c>
      <c r="AJ3" s="9" t="s">
        <v>33</v>
      </c>
      <c r="AK3" s="9" t="s">
        <v>34</v>
      </c>
      <c r="AL3" s="9" t="s">
        <v>35</v>
      </c>
      <c r="AM3" s="9" t="s">
        <v>36</v>
      </c>
      <c r="AN3" s="9" t="s">
        <v>37</v>
      </c>
      <c r="AO3" s="9" t="s">
        <v>38</v>
      </c>
      <c r="AP3" s="9" t="s">
        <v>39</v>
      </c>
      <c r="AQ3" s="9" t="s">
        <v>40</v>
      </c>
      <c r="AR3" s="9" t="s">
        <v>41</v>
      </c>
      <c r="AS3" s="9" t="s">
        <v>42</v>
      </c>
      <c r="AT3" s="9" t="s">
        <v>43</v>
      </c>
      <c r="AU3" s="9" t="s">
        <v>44</v>
      </c>
      <c r="AV3" s="9" t="s">
        <v>45</v>
      </c>
      <c r="AW3" s="9" t="s">
        <v>46</v>
      </c>
      <c r="AX3" s="9" t="s">
        <v>47</v>
      </c>
      <c r="AY3" s="9" t="s">
        <v>48</v>
      </c>
    </row>
    <row r="4" spans="1:51" x14ac:dyDescent="0.25">
      <c r="A4" t="s">
        <v>68</v>
      </c>
      <c r="B4" s="1" t="s">
        <v>49</v>
      </c>
      <c r="C4" s="2">
        <v>46068201000</v>
      </c>
      <c r="D4" s="2">
        <v>48789568000</v>
      </c>
      <c r="E4" s="2">
        <v>49675634464.506531</v>
      </c>
      <c r="F4" s="2">
        <v>51341154341.692162</v>
      </c>
      <c r="G4" s="2">
        <v>54708307785.915375</v>
      </c>
      <c r="H4" s="2">
        <v>56395078226.747993</v>
      </c>
      <c r="I4" s="2">
        <v>70737602464.516754</v>
      </c>
      <c r="J4" s="2">
        <v>72737011050.2267</v>
      </c>
      <c r="K4" s="2">
        <v>74754706064.727478</v>
      </c>
      <c r="L4" s="2">
        <v>76783050578.430603</v>
      </c>
      <c r="M4" s="2">
        <v>78822728094.544586</v>
      </c>
      <c r="N4" s="2">
        <v>80878932370.09259</v>
      </c>
      <c r="O4" s="2">
        <v>82961370055.49501</v>
      </c>
      <c r="P4" s="2">
        <v>85083836117.279419</v>
      </c>
      <c r="Q4" s="2">
        <v>87240163741.690338</v>
      </c>
      <c r="R4" s="2">
        <v>89426520790.90683</v>
      </c>
      <c r="S4" s="2">
        <v>91657149166.750595</v>
      </c>
      <c r="T4" s="2">
        <v>93934224633.028305</v>
      </c>
      <c r="U4" s="2">
        <v>96268615463.292435</v>
      </c>
      <c r="V4" s="2">
        <v>98651646360.710175</v>
      </c>
      <c r="W4" s="2">
        <v>101079231579.6265</v>
      </c>
      <c r="X4" s="2">
        <v>103573524725.96402</v>
      </c>
      <c r="Y4" s="2">
        <v>106129071160.34755</v>
      </c>
      <c r="Z4" s="2">
        <v>108747831554.52791</v>
      </c>
      <c r="AA4" s="2">
        <v>111415117077.15315</v>
      </c>
      <c r="AB4" s="2">
        <v>114127322230.00148</v>
      </c>
      <c r="AC4" s="2">
        <v>116909507447.61797</v>
      </c>
      <c r="AD4" s="2">
        <v>119752740932.69284</v>
      </c>
      <c r="AE4" s="2">
        <v>122648707626.99388</v>
      </c>
      <c r="AF4" s="2">
        <v>125581906024.27644</v>
      </c>
      <c r="AG4" s="2">
        <v>128552135687.44023</v>
      </c>
      <c r="AH4" s="2">
        <v>131579347031.45302</v>
      </c>
      <c r="AI4" s="2">
        <v>134660307260.36826</v>
      </c>
      <c r="AJ4" s="2">
        <v>137786786986.38165</v>
      </c>
      <c r="AK4" s="2">
        <v>140949926081.92526</v>
      </c>
      <c r="AL4" s="2">
        <v>144150735575.01529</v>
      </c>
      <c r="AM4" s="2">
        <v>147384895008.40549</v>
      </c>
      <c r="AN4" s="2">
        <v>150649831473.57812</v>
      </c>
      <c r="AO4" s="2">
        <v>153947823305.7612</v>
      </c>
      <c r="AP4" s="2">
        <v>157285664852.02795</v>
      </c>
      <c r="AQ4" s="2">
        <v>160683166853.19467</v>
      </c>
      <c r="AR4" s="2">
        <v>164136897356.92627</v>
      </c>
      <c r="AS4" s="2">
        <v>167642268362.20047</v>
      </c>
      <c r="AT4" s="2">
        <v>171199869664.26773</v>
      </c>
      <c r="AU4" s="2">
        <v>174833871279.74298</v>
      </c>
      <c r="AV4" s="2">
        <v>178574861906.3587</v>
      </c>
      <c r="AW4" s="2">
        <v>182412678219.01624</v>
      </c>
      <c r="AX4" s="2">
        <v>186332061093.39893</v>
      </c>
      <c r="AY4" s="2">
        <v>190324109677.22015</v>
      </c>
    </row>
    <row r="5" spans="1:51" x14ac:dyDescent="0.25">
      <c r="A5" t="s">
        <v>67</v>
      </c>
      <c r="B5" s="1" t="s">
        <v>50</v>
      </c>
      <c r="C5" s="2">
        <v>266006709000</v>
      </c>
      <c r="D5" s="2">
        <v>279015342000</v>
      </c>
      <c r="E5" s="2">
        <v>306066005894.21765</v>
      </c>
      <c r="F5" s="2">
        <v>321296256202.84772</v>
      </c>
      <c r="G5" s="2">
        <v>338507654425.35138</v>
      </c>
      <c r="H5" s="2">
        <v>352469238917.17499</v>
      </c>
      <c r="I5" s="2">
        <v>355501797001.16113</v>
      </c>
      <c r="J5" s="2">
        <v>365550106816.52386</v>
      </c>
      <c r="K5" s="2">
        <v>375690317658.63037</v>
      </c>
      <c r="L5" s="2">
        <v>385884049060.83069</v>
      </c>
      <c r="M5" s="2">
        <v>396134736064.89069</v>
      </c>
      <c r="N5" s="2">
        <v>406468480629.18323</v>
      </c>
      <c r="O5" s="2">
        <v>416934064894.28253</v>
      </c>
      <c r="P5" s="2">
        <v>427600817409.91705</v>
      </c>
      <c r="Q5" s="2">
        <v>438437745983.87964</v>
      </c>
      <c r="R5" s="2">
        <v>449425591667.12146</v>
      </c>
      <c r="S5" s="2">
        <v>460635929145.72089</v>
      </c>
      <c r="T5" s="2">
        <v>472079693027.52686</v>
      </c>
      <c r="U5" s="2">
        <v>483811503353.98242</v>
      </c>
      <c r="V5" s="2">
        <v>495787761197.41516</v>
      </c>
      <c r="W5" s="2">
        <v>507987933066.84076</v>
      </c>
      <c r="X5" s="2">
        <v>520523355033.04987</v>
      </c>
      <c r="Y5" s="2">
        <v>533366614036.61841</v>
      </c>
      <c r="Z5" s="2">
        <v>546527563709.93506</v>
      </c>
      <c r="AA5" s="2">
        <v>559932383259.53882</v>
      </c>
      <c r="AB5" s="2">
        <v>573562952745.64844</v>
      </c>
      <c r="AC5" s="2">
        <v>587545216916.23376</v>
      </c>
      <c r="AD5" s="2">
        <v>601834287764.30237</v>
      </c>
      <c r="AE5" s="2">
        <v>616388376792.07178</v>
      </c>
      <c r="AF5" s="2">
        <v>631129578993.79956</v>
      </c>
      <c r="AG5" s="2">
        <v>646056887044.57129</v>
      </c>
      <c r="AH5" s="2">
        <v>661270564568.32788</v>
      </c>
      <c r="AI5" s="2">
        <v>676754364693.13269</v>
      </c>
      <c r="AJ5" s="2">
        <v>692466929470.02051</v>
      </c>
      <c r="AK5" s="2">
        <v>708363731078.39355</v>
      </c>
      <c r="AL5" s="2">
        <v>724449850582.12805</v>
      </c>
      <c r="AM5" s="2">
        <v>740703574914.03772</v>
      </c>
      <c r="AN5" s="2">
        <v>757111973559.52075</v>
      </c>
      <c r="AO5" s="2">
        <v>773686496613.56909</v>
      </c>
      <c r="AP5" s="2">
        <v>790461290025.57629</v>
      </c>
      <c r="AQ5" s="2">
        <v>807535915467.33716</v>
      </c>
      <c r="AR5" s="2">
        <v>824893125178.39856</v>
      </c>
      <c r="AS5" s="2">
        <v>842509861512.59717</v>
      </c>
      <c r="AT5" s="2">
        <v>860389088569.14038</v>
      </c>
      <c r="AU5" s="2">
        <v>878652276175.11841</v>
      </c>
      <c r="AV5" s="2">
        <v>897453152144.77698</v>
      </c>
      <c r="AW5" s="2">
        <v>916740639254.54309</v>
      </c>
      <c r="AX5" s="2">
        <v>936438050623.23547</v>
      </c>
      <c r="AY5" s="2">
        <v>956500653762.4397</v>
      </c>
    </row>
    <row r="6" spans="1:51" x14ac:dyDescent="0.25">
      <c r="A6" t="s">
        <v>67</v>
      </c>
      <c r="B6" s="1" t="s">
        <v>51</v>
      </c>
      <c r="C6" s="2">
        <v>20804994000</v>
      </c>
      <c r="D6" s="2">
        <v>24394784000</v>
      </c>
      <c r="E6" s="2">
        <v>20831717678.664028</v>
      </c>
      <c r="F6" s="2">
        <v>23186327767.215816</v>
      </c>
      <c r="G6" s="2">
        <v>22225250038.028122</v>
      </c>
      <c r="H6" s="2">
        <v>21148154335.030499</v>
      </c>
      <c r="I6" s="2">
        <v>26803706916.754215</v>
      </c>
      <c r="J6" s="2">
        <v>27561317577.436329</v>
      </c>
      <c r="K6" s="2">
        <v>28325857283.785625</v>
      </c>
      <c r="L6" s="2">
        <v>29094432270.459461</v>
      </c>
      <c r="M6" s="2">
        <v>29867301528.70208</v>
      </c>
      <c r="N6" s="2">
        <v>30646433063.31144</v>
      </c>
      <c r="O6" s="2">
        <v>31435504892.822895</v>
      </c>
      <c r="P6" s="2">
        <v>32239744169.795338</v>
      </c>
      <c r="Q6" s="2">
        <v>33056814181.324265</v>
      </c>
      <c r="R6" s="2">
        <v>33885262863.790909</v>
      </c>
      <c r="S6" s="2">
        <v>34730486721.304359</v>
      </c>
      <c r="T6" s="2">
        <v>35593310188.583382</v>
      </c>
      <c r="U6" s="2">
        <v>36477851443.355827</v>
      </c>
      <c r="V6" s="2">
        <v>37380823264.884483</v>
      </c>
      <c r="W6" s="2">
        <v>38300677493.134827</v>
      </c>
      <c r="X6" s="2">
        <v>39245808514.396622</v>
      </c>
      <c r="Y6" s="2">
        <v>40214149471.014885</v>
      </c>
      <c r="Z6" s="2">
        <v>41206443295.590347</v>
      </c>
      <c r="AA6" s="2">
        <v>42217124134.647774</v>
      </c>
      <c r="AB6" s="2">
        <v>43244825802.251274</v>
      </c>
      <c r="AC6" s="2">
        <v>44299044132.573189</v>
      </c>
      <c r="AD6" s="2">
        <v>45376394712.387886</v>
      </c>
      <c r="AE6" s="2">
        <v>46473726821.624466</v>
      </c>
      <c r="AF6" s="2">
        <v>47585166670.167427</v>
      </c>
      <c r="AG6" s="2">
        <v>48710638308.9161</v>
      </c>
      <c r="AH6" s="2">
        <v>49857701296.818382</v>
      </c>
      <c r="AI6" s="2">
        <v>51025130671.307632</v>
      </c>
      <c r="AJ6" s="2">
        <v>52209808174.326958</v>
      </c>
      <c r="AK6" s="2">
        <v>53408376549.561424</v>
      </c>
      <c r="AL6" s="2">
        <v>54621218893.096962</v>
      </c>
      <c r="AM6" s="2">
        <v>55846698108.598091</v>
      </c>
      <c r="AN6" s="2">
        <v>57083839276.313087</v>
      </c>
      <c r="AO6" s="2">
        <v>58333505697.054817</v>
      </c>
      <c r="AP6" s="2">
        <v>59598271867.007744</v>
      </c>
      <c r="AQ6" s="2">
        <v>60885644420.156387</v>
      </c>
      <c r="AR6" s="2">
        <v>62194322930.117363</v>
      </c>
      <c r="AS6" s="2">
        <v>63522568923.56884</v>
      </c>
      <c r="AT6" s="2">
        <v>64870605884.181229</v>
      </c>
      <c r="AU6" s="2">
        <v>66247592251.298622</v>
      </c>
      <c r="AV6" s="2">
        <v>67665118614.09034</v>
      </c>
      <c r="AW6" s="2">
        <v>69119333912.048889</v>
      </c>
      <c r="AX6" s="2">
        <v>70604456197.783646</v>
      </c>
      <c r="AY6" s="2">
        <v>72117112783.676025</v>
      </c>
    </row>
    <row r="7" spans="1:51" x14ac:dyDescent="0.25">
      <c r="A7" t="s">
        <v>66</v>
      </c>
      <c r="B7" s="1" t="s">
        <v>52</v>
      </c>
      <c r="C7" s="2">
        <v>66873195000</v>
      </c>
      <c r="D7" s="2">
        <v>68610330000</v>
      </c>
      <c r="E7" s="2">
        <v>72109791964.606247</v>
      </c>
      <c r="F7" s="2">
        <v>74527482108.907974</v>
      </c>
      <c r="G7" s="2">
        <v>76933557823.943497</v>
      </c>
      <c r="H7" s="2">
        <v>79305578756.364365</v>
      </c>
      <c r="I7" s="2">
        <v>81620310535.980865</v>
      </c>
      <c r="J7" s="2">
        <v>83927320442.56926</v>
      </c>
      <c r="K7" s="2">
        <v>86255430074.685547</v>
      </c>
      <c r="L7" s="2">
        <v>88595827590.496841</v>
      </c>
      <c r="M7" s="2">
        <v>90949301647.551437</v>
      </c>
      <c r="N7" s="2">
        <v>93321845042.41452</v>
      </c>
      <c r="O7" s="2">
        <v>95724657756.340393</v>
      </c>
      <c r="P7" s="2">
        <v>98173657058.399323</v>
      </c>
      <c r="Q7" s="2">
        <v>100661727394.25809</v>
      </c>
      <c r="R7" s="2">
        <v>103184447066.43095</v>
      </c>
      <c r="S7" s="2">
        <v>105758249038.55836</v>
      </c>
      <c r="T7" s="2">
        <v>108385643807.34035</v>
      </c>
      <c r="U7" s="2">
        <v>111079171688.41434</v>
      </c>
      <c r="V7" s="2">
        <v>113828822723.89635</v>
      </c>
      <c r="W7" s="2">
        <v>116629882591.87672</v>
      </c>
      <c r="X7" s="2">
        <v>119507913145.34309</v>
      </c>
      <c r="Y7" s="2">
        <v>122456620569.63179</v>
      </c>
      <c r="Z7" s="2">
        <v>125478267178.30142</v>
      </c>
      <c r="AA7" s="2">
        <v>128555904319.7921</v>
      </c>
      <c r="AB7" s="2">
        <v>131685371803.84785</v>
      </c>
      <c r="AC7" s="2">
        <v>134895585516.48225</v>
      </c>
      <c r="AD7" s="2">
        <v>138176239537.7225</v>
      </c>
      <c r="AE7" s="2">
        <v>141517739569.60831</v>
      </c>
      <c r="AF7" s="2">
        <v>144902199258.78052</v>
      </c>
      <c r="AG7" s="2">
        <v>148329387331.6618</v>
      </c>
      <c r="AH7" s="2">
        <v>151822323497.83041</v>
      </c>
      <c r="AI7" s="2">
        <v>155377277608.11722</v>
      </c>
      <c r="AJ7" s="2">
        <v>158984754215.05576</v>
      </c>
      <c r="AK7" s="2">
        <v>162634530094.52914</v>
      </c>
      <c r="AL7" s="2">
        <v>166327771817.32532</v>
      </c>
      <c r="AM7" s="2">
        <v>170059494240.46786</v>
      </c>
      <c r="AN7" s="2">
        <v>173826728623.35937</v>
      </c>
      <c r="AO7" s="2">
        <v>177632103814.33984</v>
      </c>
      <c r="AP7" s="2">
        <v>181483459444.64764</v>
      </c>
      <c r="AQ7" s="2">
        <v>185403654061.37845</v>
      </c>
      <c r="AR7" s="2">
        <v>189388727719.5303</v>
      </c>
      <c r="AS7" s="2">
        <v>193433386571.76978</v>
      </c>
      <c r="AT7" s="2">
        <v>197538311151.07816</v>
      </c>
      <c r="AU7" s="2">
        <v>201731389938.16498</v>
      </c>
      <c r="AV7" s="2">
        <v>206047917584.26004</v>
      </c>
      <c r="AW7" s="2">
        <v>210476167175.78796</v>
      </c>
      <c r="AX7" s="2">
        <v>214998532030.84491</v>
      </c>
      <c r="AY7" s="2">
        <v>219604741935.25403</v>
      </c>
    </row>
    <row r="8" spans="1:51" x14ac:dyDescent="0.25">
      <c r="A8" t="s">
        <v>67</v>
      </c>
      <c r="B8" s="1" t="s">
        <v>53</v>
      </c>
      <c r="C8" s="2">
        <v>61254015384.427399</v>
      </c>
      <c r="D8" s="2">
        <v>64003786359.34436</v>
      </c>
      <c r="E8" s="2">
        <v>66827239633.244934</v>
      </c>
      <c r="F8" s="2">
        <v>70418732518.459076</v>
      </c>
      <c r="G8" s="2">
        <v>73446293725.621857</v>
      </c>
      <c r="H8" s="2">
        <v>76570755432.637115</v>
      </c>
      <c r="I8" s="2">
        <v>82071502642.375565</v>
      </c>
      <c r="J8" s="2">
        <v>85465997958.140106</v>
      </c>
      <c r="K8" s="2">
        <v>88966646197.496185</v>
      </c>
      <c r="L8" s="2">
        <v>92584781655.967239</v>
      </c>
      <c r="M8" s="2">
        <v>96379177976.106079</v>
      </c>
      <c r="N8" s="2">
        <v>100261755788.14864</v>
      </c>
      <c r="O8" s="2">
        <v>104274106612.72144</v>
      </c>
      <c r="P8" s="2">
        <v>108413956308.33075</v>
      </c>
      <c r="Q8" s="2">
        <v>112705016371.31161</v>
      </c>
      <c r="R8" s="2">
        <v>117152198478.5854</v>
      </c>
      <c r="S8" s="2">
        <v>121686532596.64288</v>
      </c>
      <c r="T8" s="2">
        <v>126325905978.10593</v>
      </c>
      <c r="U8" s="2">
        <v>131071698179.28397</v>
      </c>
      <c r="V8" s="2">
        <v>135952080028.44724</v>
      </c>
      <c r="W8" s="2">
        <v>140980292677.70599</v>
      </c>
      <c r="X8" s="2">
        <v>146123503066.92975</v>
      </c>
      <c r="Y8" s="2">
        <v>151397675282.62366</v>
      </c>
      <c r="Z8" s="2">
        <v>156799640247.65955</v>
      </c>
      <c r="AA8" s="2">
        <v>162388748393.76926</v>
      </c>
      <c r="AB8" s="2">
        <v>168076116147.98349</v>
      </c>
      <c r="AC8" s="2">
        <v>173880465409.26868</v>
      </c>
      <c r="AD8" s="2">
        <v>179794128174.2991</v>
      </c>
      <c r="AE8" s="2">
        <v>185810735660.53387</v>
      </c>
      <c r="AF8" s="2">
        <v>191979497011.26288</v>
      </c>
      <c r="AG8" s="2">
        <v>198258562142.39484</v>
      </c>
      <c r="AH8" s="2">
        <v>204688234681.62704</v>
      </c>
      <c r="AI8" s="2">
        <v>211284978924.12079</v>
      </c>
      <c r="AJ8" s="2">
        <v>218033759346.60571</v>
      </c>
      <c r="AK8" s="2">
        <v>225009987058.66696</v>
      </c>
      <c r="AL8" s="2">
        <v>232087448940.97281</v>
      </c>
      <c r="AM8" s="2">
        <v>239344314119.12735</v>
      </c>
      <c r="AN8" s="2">
        <v>246778872527.91107</v>
      </c>
      <c r="AO8" s="2">
        <v>254372794879.71036</v>
      </c>
      <c r="AP8" s="2">
        <v>262167851225.96484</v>
      </c>
      <c r="AQ8" s="2">
        <v>270119940419.11731</v>
      </c>
      <c r="AR8" s="2">
        <v>278251272982.61072</v>
      </c>
      <c r="AS8" s="2">
        <v>286641462724.98254</v>
      </c>
      <c r="AT8" s="2">
        <v>295285200816.38953</v>
      </c>
      <c r="AU8" s="2">
        <v>304200503641.7478</v>
      </c>
      <c r="AV8" s="2">
        <v>313321300219.28278</v>
      </c>
      <c r="AW8" s="2">
        <v>322679156692.25006</v>
      </c>
      <c r="AX8" s="2">
        <v>332276288802.45349</v>
      </c>
      <c r="AY8" s="2">
        <v>342156799157.54224</v>
      </c>
    </row>
    <row r="9" spans="1:51" x14ac:dyDescent="0.25">
      <c r="A9" t="s">
        <v>67</v>
      </c>
      <c r="B9" s="1" t="s">
        <v>54</v>
      </c>
      <c r="C9" s="2">
        <v>39474217118.861176</v>
      </c>
      <c r="D9" s="2">
        <v>40524599361.837639</v>
      </c>
      <c r="E9" s="2">
        <v>42801425360.711205</v>
      </c>
      <c r="F9" s="2">
        <v>44510623898.752556</v>
      </c>
      <c r="G9" s="2">
        <v>46207085064.14669</v>
      </c>
      <c r="H9" s="2">
        <v>47914436066.54528</v>
      </c>
      <c r="I9" s="2">
        <v>49614329788.057899</v>
      </c>
      <c r="J9" s="2">
        <v>51318220675.311012</v>
      </c>
      <c r="K9" s="2">
        <v>53376962221.495674</v>
      </c>
      <c r="L9" s="2">
        <v>55373965687.519363</v>
      </c>
      <c r="M9" s="2">
        <v>57417929939.566933</v>
      </c>
      <c r="N9" s="2">
        <v>59555176352.403015</v>
      </c>
      <c r="O9" s="2">
        <v>61858257128.230476</v>
      </c>
      <c r="P9" s="2">
        <v>64637394974.708702</v>
      </c>
      <c r="Q9" s="2">
        <v>67425125971.169708</v>
      </c>
      <c r="R9" s="2">
        <v>70263409389.374496</v>
      </c>
      <c r="S9" s="2">
        <v>73222986883.51564</v>
      </c>
      <c r="T9" s="2">
        <v>76371564896.059082</v>
      </c>
      <c r="U9" s="2">
        <v>79362519765.651871</v>
      </c>
      <c r="V9" s="2">
        <v>82149390578.491745</v>
      </c>
      <c r="W9" s="2">
        <v>85060940017.589691</v>
      </c>
      <c r="X9" s="2">
        <v>88090170702.040314</v>
      </c>
      <c r="Y9" s="2">
        <v>91266822174.820053</v>
      </c>
      <c r="Z9" s="2">
        <v>94442663868.456848</v>
      </c>
      <c r="AA9" s="2">
        <v>97525868397.976089</v>
      </c>
      <c r="AB9" s="2">
        <v>100614833487.99191</v>
      </c>
      <c r="AC9" s="2">
        <v>103813451928.96771</v>
      </c>
      <c r="AD9" s="2">
        <v>107313104437.18925</v>
      </c>
      <c r="AE9" s="2">
        <v>110550994874.65887</v>
      </c>
      <c r="AF9" s="2">
        <v>113695578141.07567</v>
      </c>
      <c r="AG9" s="2">
        <v>116858939363.6797</v>
      </c>
      <c r="AH9" s="2">
        <v>120153393409.61264</v>
      </c>
      <c r="AI9" s="2">
        <v>123591263671.98795</v>
      </c>
      <c r="AJ9" s="2">
        <v>127165671204.06538</v>
      </c>
      <c r="AK9" s="2">
        <v>130649172504.55687</v>
      </c>
      <c r="AL9" s="2">
        <v>134164347090.35748</v>
      </c>
      <c r="AM9" s="2">
        <v>137770267245.74176</v>
      </c>
      <c r="AN9" s="2">
        <v>140872566361.5379</v>
      </c>
      <c r="AO9" s="2">
        <v>144260741856.64798</v>
      </c>
      <c r="AP9" s="2">
        <v>147629581626.36511</v>
      </c>
      <c r="AQ9" s="2">
        <v>150993774163.11386</v>
      </c>
      <c r="AR9" s="2">
        <v>154346014666.63321</v>
      </c>
      <c r="AS9" s="2">
        <v>157677665645.12753</v>
      </c>
      <c r="AT9" s="2">
        <v>160984730408.25854</v>
      </c>
      <c r="AU9" s="2">
        <v>164326276402.6265</v>
      </c>
      <c r="AV9" s="2">
        <v>167771295291.84775</v>
      </c>
      <c r="AW9" s="2">
        <v>171310220616.11029</v>
      </c>
      <c r="AX9" s="2">
        <v>174928682697.04056</v>
      </c>
      <c r="AY9" s="2">
        <v>178618268773.61261</v>
      </c>
    </row>
    <row r="10" spans="1:51" x14ac:dyDescent="0.25">
      <c r="A10" t="s">
        <v>67</v>
      </c>
      <c r="B10" s="1" t="s">
        <v>55</v>
      </c>
      <c r="C10" s="2">
        <v>14503973000.000002</v>
      </c>
      <c r="D10" s="2">
        <v>14853608894.430832</v>
      </c>
      <c r="E10" s="2">
        <v>15236473153.007645</v>
      </c>
      <c r="F10" s="2">
        <v>15680549464.227554</v>
      </c>
      <c r="G10" s="2">
        <v>16138801511.31978</v>
      </c>
      <c r="H10" s="2">
        <v>16590139845.336401</v>
      </c>
      <c r="I10" s="2">
        <v>17414718371.668663</v>
      </c>
      <c r="J10" s="2">
        <v>17897605350.786156</v>
      </c>
      <c r="K10" s="2">
        <v>18777964563.788666</v>
      </c>
      <c r="L10" s="2">
        <v>19285825775.203793</v>
      </c>
      <c r="M10" s="2">
        <v>20235985625.408604</v>
      </c>
      <c r="N10" s="2">
        <v>20769646922.312183</v>
      </c>
      <c r="O10" s="2">
        <v>21778471444.128555</v>
      </c>
      <c r="P10" s="2">
        <v>22337483488.635178</v>
      </c>
      <c r="Q10" s="2">
        <v>22898156572.143021</v>
      </c>
      <c r="R10" s="2">
        <v>23466463935.5452</v>
      </c>
      <c r="S10" s="2">
        <v>24045648929.090847</v>
      </c>
      <c r="T10" s="2">
        <v>24645692292.440136</v>
      </c>
      <c r="U10" s="2">
        <v>25273636515.78698</v>
      </c>
      <c r="V10" s="2">
        <v>25921804192.719807</v>
      </c>
      <c r="W10" s="2">
        <v>26582277180.847126</v>
      </c>
      <c r="X10" s="2">
        <v>27246702204.08136</v>
      </c>
      <c r="Y10" s="2">
        <v>27919360988.712112</v>
      </c>
      <c r="Z10" s="2">
        <v>28623942814.573818</v>
      </c>
      <c r="AA10" s="2">
        <v>29328750823.990868</v>
      </c>
      <c r="AB10" s="2">
        <v>30057106932.256931</v>
      </c>
      <c r="AC10" s="2">
        <v>30815644117.436115</v>
      </c>
      <c r="AD10" s="2">
        <v>31587529941.434944</v>
      </c>
      <c r="AE10" s="2">
        <v>32390870139.852722</v>
      </c>
      <c r="AF10" s="2">
        <v>33188241222.73996</v>
      </c>
      <c r="AG10" s="2">
        <v>34015178663.092743</v>
      </c>
      <c r="AH10" s="2">
        <v>34897593551.192474</v>
      </c>
      <c r="AI10" s="2">
        <v>35808786592.309799</v>
      </c>
      <c r="AJ10" s="2">
        <v>36751235554.26519</v>
      </c>
      <c r="AK10" s="2">
        <v>37692819245.876305</v>
      </c>
      <c r="AL10" s="2">
        <v>38629417494.923203</v>
      </c>
      <c r="AM10" s="2">
        <v>39561706066.393188</v>
      </c>
      <c r="AN10" s="2">
        <v>40497846812.244995</v>
      </c>
      <c r="AO10" s="2">
        <v>41436566489.752113</v>
      </c>
      <c r="AP10" s="2">
        <v>42348024811.552399</v>
      </c>
      <c r="AQ10" s="2">
        <v>43250731729.547363</v>
      </c>
      <c r="AR10" s="2">
        <v>44139729236.193687</v>
      </c>
      <c r="AS10" s="2">
        <v>45040068019.410629</v>
      </c>
      <c r="AT10" s="2">
        <v>45945513857.919228</v>
      </c>
      <c r="AU10" s="2">
        <v>46877901321.087204</v>
      </c>
      <c r="AV10" s="2">
        <v>47844023450.036491</v>
      </c>
      <c r="AW10" s="2">
        <v>48826421060.43895</v>
      </c>
      <c r="AX10" s="2">
        <v>49824372874.350624</v>
      </c>
      <c r="AY10" s="2">
        <v>50830563621.669136</v>
      </c>
    </row>
    <row r="11" spans="1:51" x14ac:dyDescent="0.25">
      <c r="A11" t="s">
        <v>67</v>
      </c>
      <c r="B11" s="1" t="s">
        <v>56</v>
      </c>
      <c r="C11" s="2">
        <v>11707042658.152288</v>
      </c>
      <c r="D11" s="2">
        <v>12442970613.247686</v>
      </c>
      <c r="E11" s="2">
        <v>13225744289.183979</v>
      </c>
      <c r="F11" s="2">
        <v>14077947917.368418</v>
      </c>
      <c r="G11" s="2">
        <v>15004013400.266277</v>
      </c>
      <c r="H11" s="2">
        <v>15882296329.606434</v>
      </c>
      <c r="I11" s="2">
        <v>16724732378.017813</v>
      </c>
      <c r="J11" s="2">
        <v>17642458160.490318</v>
      </c>
      <c r="K11" s="2">
        <v>18524505837.668961</v>
      </c>
      <c r="L11" s="2">
        <v>19418468517.877769</v>
      </c>
      <c r="M11" s="2">
        <v>20337470712.434582</v>
      </c>
      <c r="N11" s="2">
        <v>21346591910.345444</v>
      </c>
      <c r="O11" s="2">
        <v>22384046235.633698</v>
      </c>
      <c r="P11" s="2">
        <v>23487996319.535187</v>
      </c>
      <c r="Q11" s="2">
        <v>24679426776.571632</v>
      </c>
      <c r="R11" s="2">
        <v>26052811006.831173</v>
      </c>
      <c r="S11" s="2">
        <v>27443208467.451031</v>
      </c>
      <c r="T11" s="2">
        <v>28979003706.170315</v>
      </c>
      <c r="U11" s="2">
        <v>30612477669.387226</v>
      </c>
      <c r="V11" s="2">
        <v>32332996747.323486</v>
      </c>
      <c r="W11" s="2">
        <v>34309599630.037983</v>
      </c>
      <c r="X11" s="2">
        <v>36280804084.382965</v>
      </c>
      <c r="Y11" s="2">
        <v>38346163382.367035</v>
      </c>
      <c r="Z11" s="2">
        <v>40507365744.61982</v>
      </c>
      <c r="AA11" s="2">
        <v>42768416361.083931</v>
      </c>
      <c r="AB11" s="2">
        <v>45256451450.917709</v>
      </c>
      <c r="AC11" s="2">
        <v>47733783788.527893</v>
      </c>
      <c r="AD11" s="2">
        <v>50239681557.789925</v>
      </c>
      <c r="AE11" s="2">
        <v>54857247663.104965</v>
      </c>
      <c r="AF11" s="2">
        <v>57610655119.834824</v>
      </c>
      <c r="AG11" s="2">
        <v>60474049649.629654</v>
      </c>
      <c r="AH11" s="2">
        <v>63382802621.929451</v>
      </c>
      <c r="AI11" s="2">
        <v>66356129157.855354</v>
      </c>
      <c r="AJ11" s="2">
        <v>69396884441.767319</v>
      </c>
      <c r="AK11" s="2">
        <v>72603165662.096954</v>
      </c>
      <c r="AL11" s="2">
        <v>75906308151.016571</v>
      </c>
      <c r="AM11" s="2">
        <v>79261710403.643799</v>
      </c>
      <c r="AN11" s="2">
        <v>82673569356.312286</v>
      </c>
      <c r="AO11" s="2">
        <v>86107322238.021622</v>
      </c>
      <c r="AP11" s="2">
        <v>89677125541.322739</v>
      </c>
      <c r="AQ11" s="2">
        <v>93268739118.607513</v>
      </c>
      <c r="AR11" s="2">
        <v>96912627535.695587</v>
      </c>
      <c r="AS11" s="2">
        <v>100716193531.83057</v>
      </c>
      <c r="AT11" s="2">
        <v>104591360114.36432</v>
      </c>
      <c r="AU11" s="2">
        <v>108730880881.18234</v>
      </c>
      <c r="AV11" s="2">
        <v>112964676086.01746</v>
      </c>
      <c r="AW11" s="2">
        <v>117326869070.08565</v>
      </c>
      <c r="AX11" s="2">
        <v>121909005173.9967</v>
      </c>
      <c r="AY11" s="2">
        <v>126650703149.37906</v>
      </c>
    </row>
    <row r="12" spans="1:51" x14ac:dyDescent="0.25">
      <c r="A12" t="s">
        <v>69</v>
      </c>
      <c r="B12" s="1" t="s">
        <v>57</v>
      </c>
      <c r="C12" s="2">
        <v>35068399702.91642</v>
      </c>
      <c r="D12" s="2">
        <v>36759069254.430183</v>
      </c>
      <c r="E12" s="2">
        <v>38484426944.296005</v>
      </c>
      <c r="F12" s="2">
        <v>39563854277.883591</v>
      </c>
      <c r="G12" s="2">
        <v>41338298966.200935</v>
      </c>
      <c r="H12" s="2">
        <v>43163630684.981438</v>
      </c>
      <c r="I12" s="2">
        <v>42696377782.89064</v>
      </c>
      <c r="J12" s="2">
        <v>44504227829.581856</v>
      </c>
      <c r="K12" s="2">
        <v>46366349465.182999</v>
      </c>
      <c r="L12" s="2">
        <v>48290774316.967552</v>
      </c>
      <c r="M12" s="2">
        <v>50303496881.17849</v>
      </c>
      <c r="N12" s="2">
        <v>52359655913.398552</v>
      </c>
      <c r="O12" s="2">
        <v>54484082284.013687</v>
      </c>
      <c r="P12" s="2">
        <v>56675081158.705246</v>
      </c>
      <c r="Q12" s="2">
        <v>58937637798.063133</v>
      </c>
      <c r="R12" s="2">
        <v>61305628705.263443</v>
      </c>
      <c r="S12" s="2">
        <v>63717996176.876663</v>
      </c>
      <c r="T12" s="2">
        <v>66205146908.832001</v>
      </c>
      <c r="U12" s="2">
        <v>68762123683.043121</v>
      </c>
      <c r="V12" s="2">
        <v>71402690304.494141</v>
      </c>
      <c r="W12" s="2">
        <v>74158734299.972595</v>
      </c>
      <c r="X12" s="2">
        <v>76959831510.06041</v>
      </c>
      <c r="Y12" s="2">
        <v>79813745947.669617</v>
      </c>
      <c r="Z12" s="2">
        <v>82734343104.871994</v>
      </c>
      <c r="AA12" s="2">
        <v>85742615259.575836</v>
      </c>
      <c r="AB12" s="2">
        <v>88808045979.20697</v>
      </c>
      <c r="AC12" s="2">
        <v>91951076789.694839</v>
      </c>
      <c r="AD12" s="2">
        <v>95164100152.207031</v>
      </c>
      <c r="AE12" s="2">
        <v>98446465261.116333</v>
      </c>
      <c r="AF12" s="2">
        <v>101832620095.0459</v>
      </c>
      <c r="AG12" s="2">
        <v>105281478598.38907</v>
      </c>
      <c r="AH12" s="2">
        <v>108813043604.23453</v>
      </c>
      <c r="AI12" s="2">
        <v>112428196194.53107</v>
      </c>
      <c r="AJ12" s="2">
        <v>116115254488.16585</v>
      </c>
      <c r="AK12" s="2">
        <v>119925945123.15147</v>
      </c>
      <c r="AL12" s="2">
        <v>123787107470.39307</v>
      </c>
      <c r="AM12" s="2">
        <v>127745850927.93333</v>
      </c>
      <c r="AN12" s="2">
        <v>131806273854.6701</v>
      </c>
      <c r="AO12" s="2">
        <v>135941509649.73897</v>
      </c>
      <c r="AP12" s="2">
        <v>140201038414.72278</v>
      </c>
      <c r="AQ12" s="2">
        <v>144549799363.33057</v>
      </c>
      <c r="AR12" s="2">
        <v>149003892628.84259</v>
      </c>
      <c r="AS12" s="2">
        <v>153616926124.35287</v>
      </c>
      <c r="AT12" s="2">
        <v>158372398440.20312</v>
      </c>
      <c r="AU12" s="2">
        <v>163316820901.67691</v>
      </c>
      <c r="AV12" s="2">
        <v>168375525623.95734</v>
      </c>
      <c r="AW12" s="2">
        <v>173543755420.29333</v>
      </c>
      <c r="AX12" s="2">
        <v>178839947730.9389</v>
      </c>
      <c r="AY12" s="2">
        <v>184287764462.29474</v>
      </c>
    </row>
    <row r="13" spans="1:51" x14ac:dyDescent="0.25">
      <c r="A13" t="s">
        <v>69</v>
      </c>
      <c r="B13" s="1" t="s">
        <v>58</v>
      </c>
      <c r="C13" s="2">
        <v>51764000000</v>
      </c>
      <c r="D13" s="2">
        <v>53615805751.706207</v>
      </c>
      <c r="E13" s="2">
        <v>55141011650.662659</v>
      </c>
      <c r="F13" s="2">
        <v>56611181322.416527</v>
      </c>
      <c r="G13" s="2">
        <v>58096639696.189957</v>
      </c>
      <c r="H13" s="2">
        <v>59650036539.017952</v>
      </c>
      <c r="I13" s="2">
        <v>61268617620.625984</v>
      </c>
      <c r="J13" s="2">
        <v>62941873916.135834</v>
      </c>
      <c r="K13" s="2">
        <v>64661982508.242523</v>
      </c>
      <c r="L13" s="2">
        <v>66402944474.092743</v>
      </c>
      <c r="M13" s="2">
        <v>68230880386.099174</v>
      </c>
      <c r="N13" s="2">
        <v>70086761116.662369</v>
      </c>
      <c r="O13" s="2">
        <v>71957829101.342041</v>
      </c>
      <c r="P13" s="2">
        <v>73819868380.193893</v>
      </c>
      <c r="Q13" s="2">
        <v>75670578960.584244</v>
      </c>
      <c r="R13" s="2">
        <v>77536689407.643112</v>
      </c>
      <c r="S13" s="2">
        <v>79376659377.97963</v>
      </c>
      <c r="T13" s="2">
        <v>81209061843.643539</v>
      </c>
      <c r="U13" s="2">
        <v>83022688381.704147</v>
      </c>
      <c r="V13" s="2">
        <v>84874808373.869293</v>
      </c>
      <c r="W13" s="2">
        <v>86710912801.977112</v>
      </c>
      <c r="X13" s="2">
        <v>88527729529.123367</v>
      </c>
      <c r="Y13" s="2">
        <v>90336343571.63501</v>
      </c>
      <c r="Z13" s="2">
        <v>92140024722.916473</v>
      </c>
      <c r="AA13" s="2">
        <v>93950030190.40535</v>
      </c>
      <c r="AB13" s="2">
        <v>95773036985.884293</v>
      </c>
      <c r="AC13" s="2">
        <v>97616492865.731415</v>
      </c>
      <c r="AD13" s="2">
        <v>99492690458.942169</v>
      </c>
      <c r="AE13" s="2">
        <v>101412102342.66493</v>
      </c>
      <c r="AF13" s="2">
        <v>103387888451.80298</v>
      </c>
      <c r="AG13" s="2">
        <v>105430956069.90456</v>
      </c>
      <c r="AH13" s="2">
        <v>107547015147.59842</v>
      </c>
      <c r="AI13" s="2">
        <v>109743296649.95775</v>
      </c>
      <c r="AJ13" s="2">
        <v>112025656705.43602</v>
      </c>
      <c r="AK13" s="2">
        <v>114400691345.27994</v>
      </c>
      <c r="AL13" s="2">
        <v>116871307893.32362</v>
      </c>
      <c r="AM13" s="2">
        <v>119436407533.82365</v>
      </c>
      <c r="AN13" s="2">
        <v>122094050378.76155</v>
      </c>
      <c r="AO13" s="2">
        <v>124840881248.71652</v>
      </c>
      <c r="AP13" s="2">
        <v>127673763153.55843</v>
      </c>
      <c r="AQ13" s="2">
        <v>130586404433.11414</v>
      </c>
      <c r="AR13" s="2">
        <v>133571595680.46306</v>
      </c>
      <c r="AS13" s="2">
        <v>136622483913.87746</v>
      </c>
      <c r="AT13" s="2">
        <v>139731368879.96841</v>
      </c>
      <c r="AU13" s="2">
        <v>142891150466.94592</v>
      </c>
      <c r="AV13" s="2">
        <v>146093833867.89792</v>
      </c>
      <c r="AW13" s="2">
        <v>149333264031.28757</v>
      </c>
      <c r="AX13" s="2">
        <v>152604801690.87125</v>
      </c>
      <c r="AY13" s="2">
        <v>155904312252.82852</v>
      </c>
    </row>
    <row r="14" spans="1:51" x14ac:dyDescent="0.25">
      <c r="A14" t="s">
        <v>67</v>
      </c>
      <c r="B14" s="1" t="s">
        <v>59</v>
      </c>
      <c r="C14" s="2">
        <v>28736999999.999996</v>
      </c>
      <c r="D14" s="2">
        <v>29692459220.381973</v>
      </c>
      <c r="E14" s="2">
        <v>30453401365.376633</v>
      </c>
      <c r="F14" s="2">
        <v>31171207312.727448</v>
      </c>
      <c r="G14" s="2">
        <v>31888872137.766815</v>
      </c>
      <c r="H14" s="2">
        <v>32630444932.278835</v>
      </c>
      <c r="I14" s="2">
        <v>33387784195.57951</v>
      </c>
      <c r="J14" s="2">
        <v>34171529503.692734</v>
      </c>
      <c r="K14" s="2">
        <v>34976773723.490189</v>
      </c>
      <c r="L14" s="2">
        <v>35814361537.115089</v>
      </c>
      <c r="M14" s="2">
        <v>36690428143.792953</v>
      </c>
      <c r="N14" s="2">
        <v>37596867960.254868</v>
      </c>
      <c r="O14" s="2">
        <v>38522281514.476341</v>
      </c>
      <c r="P14" s="2">
        <v>39462239904.532288</v>
      </c>
      <c r="Q14" s="2">
        <v>40416405430.307495</v>
      </c>
      <c r="R14" s="2">
        <v>41397408094.940948</v>
      </c>
      <c r="S14" s="2">
        <v>42388449687.236923</v>
      </c>
      <c r="T14" s="2">
        <v>43385508125.66716</v>
      </c>
      <c r="U14" s="2">
        <v>44381846236.88736</v>
      </c>
      <c r="V14" s="2">
        <v>45379599365.317581</v>
      </c>
      <c r="W14" s="2">
        <v>46387586432.731064</v>
      </c>
      <c r="X14" s="2">
        <v>47393281532.08812</v>
      </c>
      <c r="Y14" s="2">
        <v>48402055281.410278</v>
      </c>
      <c r="Z14" s="2">
        <v>49411210430.715591</v>
      </c>
      <c r="AA14" s="2">
        <v>50437045044.552582</v>
      </c>
      <c r="AB14" s="2">
        <v>51471719369.079193</v>
      </c>
      <c r="AC14" s="2">
        <v>52512069212.892075</v>
      </c>
      <c r="AD14" s="2">
        <v>53563148513.150131</v>
      </c>
      <c r="AE14" s="2">
        <v>54626615085.062431</v>
      </c>
      <c r="AF14" s="2">
        <v>55710606179.017509</v>
      </c>
      <c r="AG14" s="2">
        <v>56817515253.730309</v>
      </c>
      <c r="AH14" s="2">
        <v>57947059816.50293</v>
      </c>
      <c r="AI14" s="2">
        <v>59103188467.20948</v>
      </c>
      <c r="AJ14" s="2">
        <v>60288049919.966461</v>
      </c>
      <c r="AK14" s="2">
        <v>61507687701.029747</v>
      </c>
      <c r="AL14" s="2">
        <v>62764579380.304962</v>
      </c>
      <c r="AM14" s="2">
        <v>64058391266.050438</v>
      </c>
      <c r="AN14" s="2">
        <v>65390457266.099335</v>
      </c>
      <c r="AO14" s="2">
        <v>66760798430.609955</v>
      </c>
      <c r="AP14" s="2">
        <v>68172064888.074059</v>
      </c>
      <c r="AQ14" s="2">
        <v>69623785717.606628</v>
      </c>
      <c r="AR14" s="2">
        <v>71113956799.648499</v>
      </c>
      <c r="AS14" s="2">
        <v>72641488422.640808</v>
      </c>
      <c r="AT14" s="2">
        <v>74204554784.628601</v>
      </c>
      <c r="AU14" s="2">
        <v>75802710335.475311</v>
      </c>
      <c r="AV14" s="2">
        <v>77433649064.031464</v>
      </c>
      <c r="AW14" s="2">
        <v>79094544947.280365</v>
      </c>
      <c r="AX14" s="2">
        <v>80783797173.753876</v>
      </c>
      <c r="AY14" s="2">
        <v>82499233953.380829</v>
      </c>
    </row>
    <row r="15" spans="1:51" x14ac:dyDescent="0.25">
      <c r="A15" t="s">
        <v>67</v>
      </c>
      <c r="B15" s="1" t="s">
        <v>60</v>
      </c>
      <c r="C15" s="2">
        <v>20113364891.197201</v>
      </c>
      <c r="D15" s="2">
        <v>20411864117.42099</v>
      </c>
      <c r="E15" s="2">
        <v>20715499713.124634</v>
      </c>
      <c r="F15" s="2">
        <v>21020269770.020966</v>
      </c>
      <c r="G15" s="2">
        <v>21328097853.366688</v>
      </c>
      <c r="H15" s="2">
        <v>21634626563.399342</v>
      </c>
      <c r="I15" s="2">
        <v>21941408824.552341</v>
      </c>
      <c r="J15" s="2">
        <v>22249170717.382336</v>
      </c>
      <c r="K15" s="2">
        <v>22550559739.536587</v>
      </c>
      <c r="L15" s="2">
        <v>22839912874.579216</v>
      </c>
      <c r="M15" s="2">
        <v>23102271851.385258</v>
      </c>
      <c r="N15" s="2">
        <v>23350164403.194309</v>
      </c>
      <c r="O15" s="2">
        <v>23573546915.959625</v>
      </c>
      <c r="P15" s="2">
        <v>23777517816.147251</v>
      </c>
      <c r="Q15" s="2">
        <v>23964929367.211811</v>
      </c>
      <c r="R15" s="2">
        <v>24147831500.069637</v>
      </c>
      <c r="S15" s="2">
        <v>24315194762.664158</v>
      </c>
      <c r="T15" s="2">
        <v>24468588574.355572</v>
      </c>
      <c r="U15" s="2">
        <v>24612159331.720139</v>
      </c>
      <c r="V15" s="2">
        <v>24742486457.757675</v>
      </c>
      <c r="W15" s="2">
        <v>24861789972.359631</v>
      </c>
      <c r="X15" s="2">
        <v>24972964976.711113</v>
      </c>
      <c r="Y15" s="2">
        <v>25079006329.893929</v>
      </c>
      <c r="Z15" s="2">
        <v>25183016427.624775</v>
      </c>
      <c r="AA15" s="2">
        <v>25287899804.933395</v>
      </c>
      <c r="AB15" s="2">
        <v>25396492302.862915</v>
      </c>
      <c r="AC15" s="2">
        <v>25511242308.823589</v>
      </c>
      <c r="AD15" s="2">
        <v>25634105299.700329</v>
      </c>
      <c r="AE15" s="2">
        <v>25766655007.958164</v>
      </c>
      <c r="AF15" s="2">
        <v>25909945997.288647</v>
      </c>
      <c r="AG15" s="2">
        <v>26064545571.468624</v>
      </c>
      <c r="AH15" s="2">
        <v>26230560614.632092</v>
      </c>
      <c r="AI15" s="2">
        <v>26407592372.431705</v>
      </c>
      <c r="AJ15" s="2">
        <v>26594744320.734421</v>
      </c>
      <c r="AK15" s="2">
        <v>26790908373.946129</v>
      </c>
      <c r="AL15" s="2">
        <v>26994606527.522877</v>
      </c>
      <c r="AM15" s="2">
        <v>27204242313.350182</v>
      </c>
      <c r="AN15" s="2">
        <v>27418095551.137531</v>
      </c>
      <c r="AO15" s="2">
        <v>27634294846.317093</v>
      </c>
      <c r="AP15" s="2">
        <v>27850972607.768379</v>
      </c>
      <c r="AQ15" s="2">
        <v>28066270971.693188</v>
      </c>
      <c r="AR15" s="2">
        <v>28278411044.984196</v>
      </c>
      <c r="AS15" s="2">
        <v>28485784809.157593</v>
      </c>
      <c r="AT15" s="2">
        <v>28686991259.303413</v>
      </c>
      <c r="AU15" s="2">
        <v>28880897614.184498</v>
      </c>
      <c r="AV15" s="2">
        <v>29066679991.392132</v>
      </c>
      <c r="AW15" s="2">
        <v>29243853494.260754</v>
      </c>
      <c r="AX15" s="2">
        <v>29412284174.717953</v>
      </c>
      <c r="AY15" s="2">
        <v>29572128299.172699</v>
      </c>
    </row>
    <row r="16" spans="1:51" x14ac:dyDescent="0.25">
      <c r="A16" t="s">
        <v>67</v>
      </c>
      <c r="B16" s="1" t="s">
        <v>61</v>
      </c>
      <c r="C16" s="2">
        <v>4737198000</v>
      </c>
      <c r="D16" s="2">
        <v>4907234219.030962</v>
      </c>
      <c r="E16" s="2">
        <v>5048948689.6188908</v>
      </c>
      <c r="F16" s="2">
        <v>5189075053.1249332</v>
      </c>
      <c r="G16" s="2">
        <v>5328612105.8222141</v>
      </c>
      <c r="H16" s="2">
        <v>5466691633.2890339</v>
      </c>
      <c r="I16" s="2">
        <v>5599984576.3638353</v>
      </c>
      <c r="J16" s="2">
        <v>5731275533.4116707</v>
      </c>
      <c r="K16" s="2">
        <v>5862777455.0525503</v>
      </c>
      <c r="L16" s="2">
        <v>5986263106.9206781</v>
      </c>
      <c r="M16" s="2">
        <v>6109794087.714838</v>
      </c>
      <c r="N16" s="2">
        <v>6237931668.7964668</v>
      </c>
      <c r="O16" s="2">
        <v>6372142170.9087296</v>
      </c>
      <c r="P16" s="2">
        <v>6513232987.0931406</v>
      </c>
      <c r="Q16" s="2">
        <v>6662721963.7540598</v>
      </c>
      <c r="R16" s="2">
        <v>6815975721.0644445</v>
      </c>
      <c r="S16" s="2">
        <v>6972781016.7189713</v>
      </c>
      <c r="T16" s="2">
        <v>7129865587.567421</v>
      </c>
      <c r="U16" s="2">
        <v>7287633456.109087</v>
      </c>
      <c r="V16" s="2">
        <v>7441971051.3417654</v>
      </c>
      <c r="W16" s="2">
        <v>7600566441.1043081</v>
      </c>
      <c r="X16" s="2">
        <v>7761434364.8585291</v>
      </c>
      <c r="Y16" s="2">
        <v>7927459991.6840878</v>
      </c>
      <c r="Z16" s="2">
        <v>8097121012.0726128</v>
      </c>
      <c r="AA16" s="2">
        <v>8275796101.4742765</v>
      </c>
      <c r="AB16" s="2">
        <v>8460474418.6759462</v>
      </c>
      <c r="AC16" s="2">
        <v>8650940828.7637825</v>
      </c>
      <c r="AD16" s="2">
        <v>8844094397.0081596</v>
      </c>
      <c r="AE16" s="2">
        <v>9040206189.7310276</v>
      </c>
      <c r="AF16" s="2">
        <v>9241511909.1136265</v>
      </c>
      <c r="AG16" s="2">
        <v>9451059758.4516506</v>
      </c>
      <c r="AH16" s="2">
        <v>9664430274.88797</v>
      </c>
      <c r="AI16" s="2">
        <v>9881691231.8370171</v>
      </c>
      <c r="AJ16" s="2">
        <v>10100435582.400297</v>
      </c>
      <c r="AK16" s="2">
        <v>10322392884.221476</v>
      </c>
      <c r="AL16" s="2">
        <v>10549206347.941835</v>
      </c>
      <c r="AM16" s="2">
        <v>10780074531.034939</v>
      </c>
      <c r="AN16" s="2">
        <v>11014000538.966022</v>
      </c>
      <c r="AO16" s="2">
        <v>11251251984.141356</v>
      </c>
      <c r="AP16" s="2">
        <v>11495975804.867903</v>
      </c>
      <c r="AQ16" s="2">
        <v>11746471998.937794</v>
      </c>
      <c r="AR16" s="2">
        <v>12000129067.284616</v>
      </c>
      <c r="AS16" s="2">
        <v>12256908292.266212</v>
      </c>
      <c r="AT16" s="2">
        <v>12515515706.21072</v>
      </c>
      <c r="AU16" s="2">
        <v>12774100066.993393</v>
      </c>
      <c r="AV16" s="2">
        <v>13037350128.456871</v>
      </c>
      <c r="AW16" s="2">
        <v>13303371475.285318</v>
      </c>
      <c r="AX16" s="2">
        <v>13574033702.554014</v>
      </c>
      <c r="AY16" s="2">
        <v>13849415710.0404</v>
      </c>
    </row>
    <row r="17" spans="1:52" x14ac:dyDescent="0.25">
      <c r="A17" t="s">
        <v>67</v>
      </c>
      <c r="B17" s="1" t="s">
        <v>62</v>
      </c>
      <c r="C17" s="2">
        <v>4910420000</v>
      </c>
      <c r="D17" s="2">
        <v>5630979741.4118767</v>
      </c>
      <c r="E17" s="2">
        <v>6352495303.9124193</v>
      </c>
      <c r="F17" s="2">
        <v>7073508684.4111128</v>
      </c>
      <c r="G17" s="2">
        <v>7794941415.5101099</v>
      </c>
      <c r="H17" s="2">
        <v>8515874734.3820276</v>
      </c>
      <c r="I17" s="2">
        <v>9235760922.2444992</v>
      </c>
      <c r="J17" s="2">
        <v>9955703201.1453762</v>
      </c>
      <c r="K17" s="2">
        <v>10674783970.044413</v>
      </c>
      <c r="L17" s="2">
        <v>10994469003.014618</v>
      </c>
      <c r="M17" s="2">
        <v>11319404967.203386</v>
      </c>
      <c r="N17" s="2">
        <v>11646347753.275057</v>
      </c>
      <c r="O17" s="2">
        <v>11977452070.492744</v>
      </c>
      <c r="P17" s="2">
        <v>12311604332.178116</v>
      </c>
      <c r="Q17" s="2">
        <v>12647588864.79871</v>
      </c>
      <c r="R17" s="2">
        <v>12989071279.194595</v>
      </c>
      <c r="S17" s="2">
        <v>13337136652.136152</v>
      </c>
      <c r="T17" s="2">
        <v>13699283112.338005</v>
      </c>
      <c r="U17" s="2">
        <v>14080997264.240814</v>
      </c>
      <c r="V17" s="2">
        <v>14481068682.038429</v>
      </c>
      <c r="W17" s="2">
        <v>14887096926.765625</v>
      </c>
      <c r="X17" s="2">
        <v>15288707033.474895</v>
      </c>
      <c r="Y17" s="2">
        <v>15682087156.93375</v>
      </c>
      <c r="Z17" s="2">
        <v>16080036351.091854</v>
      </c>
      <c r="AA17" s="2">
        <v>16461629532.251648</v>
      </c>
      <c r="AB17" s="2">
        <v>16860955897.2897</v>
      </c>
      <c r="AC17" s="2">
        <v>17296671312.426086</v>
      </c>
      <c r="AD17" s="2">
        <v>17759358781.287788</v>
      </c>
      <c r="AE17" s="2">
        <v>18250583763.449863</v>
      </c>
      <c r="AF17" s="2">
        <v>18764887167.148041</v>
      </c>
      <c r="AG17" s="2">
        <v>19292822444.715755</v>
      </c>
      <c r="AH17" s="2">
        <v>19835046823.025288</v>
      </c>
      <c r="AI17" s="2">
        <v>20380825543.841377</v>
      </c>
      <c r="AJ17" s="2">
        <v>20931091995.608387</v>
      </c>
      <c r="AK17" s="2">
        <v>21464120463.018024</v>
      </c>
      <c r="AL17" s="2">
        <v>21989967253.018253</v>
      </c>
      <c r="AM17" s="2">
        <v>22507497295.863831</v>
      </c>
      <c r="AN17" s="2">
        <v>23036353613.228477</v>
      </c>
      <c r="AO17" s="2">
        <v>23573153773.802044</v>
      </c>
      <c r="AP17" s="2">
        <v>24119502324.717838</v>
      </c>
      <c r="AQ17" s="2">
        <v>24678231217.715984</v>
      </c>
      <c r="AR17" s="2">
        <v>25244531037.47224</v>
      </c>
      <c r="AS17" s="2">
        <v>25816065355.704849</v>
      </c>
      <c r="AT17" s="2">
        <v>26390796543.464348</v>
      </c>
      <c r="AU17" s="2">
        <v>26987269852.023582</v>
      </c>
      <c r="AV17" s="2">
        <v>27606116774.270317</v>
      </c>
      <c r="AW17" s="2">
        <v>28236533366.850655</v>
      </c>
      <c r="AX17" s="2">
        <v>28881550143.233109</v>
      </c>
      <c r="AY17" s="2">
        <v>29536999064.544819</v>
      </c>
    </row>
    <row r="18" spans="1:52" x14ac:dyDescent="0.25">
      <c r="A18" t="s">
        <v>69</v>
      </c>
      <c r="B18" s="1" t="s">
        <v>63</v>
      </c>
      <c r="C18" s="2">
        <v>3578580000</v>
      </c>
      <c r="D18" s="2">
        <v>4206957131.0916252</v>
      </c>
      <c r="E18" s="2">
        <v>4835334262.1832485</v>
      </c>
      <c r="F18" s="2">
        <v>5463711393.2748737</v>
      </c>
      <c r="G18" s="2">
        <v>6092088524.366498</v>
      </c>
      <c r="H18" s="2">
        <v>6720465655.4581223</v>
      </c>
      <c r="I18" s="2">
        <v>7348842786.5497465</v>
      </c>
      <c r="J18" s="2">
        <v>7977219917.6413708</v>
      </c>
      <c r="K18" s="2">
        <v>8605597048.7329998</v>
      </c>
      <c r="L18" s="2">
        <v>8867356732.8317089</v>
      </c>
      <c r="M18" s="2">
        <v>9133497301.827364</v>
      </c>
      <c r="N18" s="2">
        <v>9401226652.1656647</v>
      </c>
      <c r="O18" s="2">
        <v>9672347075.9502926</v>
      </c>
      <c r="P18" s="2">
        <v>9945907641.5736828</v>
      </c>
      <c r="Q18" s="2">
        <v>10221322130.127363</v>
      </c>
      <c r="R18" s="2">
        <v>10501054719.179647</v>
      </c>
      <c r="S18" s="2">
        <v>10785936826.566965</v>
      </c>
      <c r="T18" s="2">
        <v>11081902933.925777</v>
      </c>
      <c r="U18" s="2">
        <v>11393277704.366003</v>
      </c>
      <c r="V18" s="2">
        <v>11719137511.180344</v>
      </c>
      <c r="W18" s="2">
        <v>12049752981.868565</v>
      </c>
      <c r="X18" s="2">
        <v>12376989988.152502</v>
      </c>
      <c r="Y18" s="2">
        <v>12697889587.645613</v>
      </c>
      <c r="Z18" s="2">
        <v>13022575699.53544</v>
      </c>
      <c r="AA18" s="2">
        <v>13334601344.41559</v>
      </c>
      <c r="AB18" s="2">
        <v>13660899208.422064</v>
      </c>
      <c r="AC18" s="2">
        <v>14016250078.264286</v>
      </c>
      <c r="AD18" s="2">
        <v>14393293325.526012</v>
      </c>
      <c r="AE18" s="2">
        <v>14793327718.064823</v>
      </c>
      <c r="AF18" s="2">
        <v>15212098105.327656</v>
      </c>
      <c r="AG18" s="2">
        <v>15642182543.466888</v>
      </c>
      <c r="AH18" s="2">
        <v>16084113958.943674</v>
      </c>
      <c r="AI18" s="2">
        <v>16529411774.254051</v>
      </c>
      <c r="AJ18" s="2">
        <v>16978812798.697954</v>
      </c>
      <c r="AK18" s="2">
        <v>17415115788.799789</v>
      </c>
      <c r="AL18" s="2">
        <v>17846241208.956539</v>
      </c>
      <c r="AM18" s="2">
        <v>18271254677.944324</v>
      </c>
      <c r="AN18" s="2">
        <v>18705667742.527691</v>
      </c>
      <c r="AO18" s="2">
        <v>19146766144.769451</v>
      </c>
      <c r="AP18" s="2">
        <v>19595780923.500481</v>
      </c>
      <c r="AQ18" s="2">
        <v>20054915052.51899</v>
      </c>
      <c r="AR18" s="2">
        <v>20520326683.184708</v>
      </c>
      <c r="AS18" s="2">
        <v>20990132957.906738</v>
      </c>
      <c r="AT18" s="2">
        <v>21462688249.957798</v>
      </c>
      <c r="AU18" s="2">
        <v>21952670940.355263</v>
      </c>
      <c r="AV18" s="2">
        <v>22460565107.513737</v>
      </c>
      <c r="AW18" s="2">
        <v>22977795243.535751</v>
      </c>
      <c r="AX18" s="2">
        <v>23506762008.341599</v>
      </c>
      <c r="AY18" s="2">
        <v>24044160654.54847</v>
      </c>
    </row>
    <row r="19" spans="1:52" x14ac:dyDescent="0.25">
      <c r="A19" t="s">
        <v>67</v>
      </c>
      <c r="B19" s="1" t="s">
        <v>64</v>
      </c>
      <c r="C19" s="2">
        <v>31203093473.709419</v>
      </c>
      <c r="D19" s="2">
        <v>34513035995.843872</v>
      </c>
      <c r="E19" s="2">
        <v>35050296260.732208</v>
      </c>
      <c r="F19" s="2">
        <v>37572358821.307037</v>
      </c>
      <c r="G19" s="2">
        <v>37770851653.556206</v>
      </c>
      <c r="H19" s="2">
        <v>38783459644.575058</v>
      </c>
      <c r="I19" s="2">
        <v>39912715563.175644</v>
      </c>
      <c r="J19" s="2">
        <v>41050607841.454407</v>
      </c>
      <c r="K19" s="2">
        <v>42201591251.199699</v>
      </c>
      <c r="L19" s="2">
        <v>43365922277.006607</v>
      </c>
      <c r="M19" s="2">
        <v>44537738231.572998</v>
      </c>
      <c r="N19" s="2">
        <v>45720010997.963394</v>
      </c>
      <c r="O19" s="2">
        <v>46912325041.950699</v>
      </c>
      <c r="P19" s="2">
        <v>48116294884.935043</v>
      </c>
      <c r="Q19" s="2">
        <v>49326514072.732269</v>
      </c>
      <c r="R19" s="2">
        <v>50537582622.673508</v>
      </c>
      <c r="S19" s="2">
        <v>51769777102.888527</v>
      </c>
      <c r="T19" s="2">
        <v>53026477571.229828</v>
      </c>
      <c r="U19" s="2">
        <v>54309808078.63446</v>
      </c>
      <c r="V19" s="2">
        <v>55622391762.021133</v>
      </c>
      <c r="W19" s="2">
        <v>56963962666.095314</v>
      </c>
      <c r="X19" s="2">
        <v>58336407110.215485</v>
      </c>
      <c r="Y19" s="2">
        <v>59741777740.571503</v>
      </c>
      <c r="Z19" s="2">
        <v>61182459943.30162</v>
      </c>
      <c r="AA19" s="2">
        <v>62659882920.005417</v>
      </c>
      <c r="AB19" s="2">
        <v>64173662910.061722</v>
      </c>
      <c r="AC19" s="2">
        <v>65735188660.791351</v>
      </c>
      <c r="AD19" s="2">
        <v>67340169589.573227</v>
      </c>
      <c r="AE19" s="2">
        <v>68988498467.295776</v>
      </c>
      <c r="AF19" s="2">
        <v>70671519073.18158</v>
      </c>
      <c r="AG19" s="2">
        <v>72389231533.891907</v>
      </c>
      <c r="AH19" s="2">
        <v>74145312711.633209</v>
      </c>
      <c r="AI19" s="2">
        <v>75934452673.2957</v>
      </c>
      <c r="AJ19" s="2">
        <v>77755896810.342575</v>
      </c>
      <c r="AK19" s="2">
        <v>79596927315.14357</v>
      </c>
      <c r="AL19" s="2">
        <v>81458605295.031555</v>
      </c>
      <c r="AM19" s="2">
        <v>83342342969.189911</v>
      </c>
      <c r="AN19" s="2">
        <v>85248345096.846222</v>
      </c>
      <c r="AO19" s="2">
        <v>87180095444.301758</v>
      </c>
      <c r="AP19" s="2">
        <v>89132154659.280228</v>
      </c>
      <c r="AQ19" s="2">
        <v>91115315793.070099</v>
      </c>
      <c r="AR19" s="2">
        <v>93132493471.756683</v>
      </c>
      <c r="AS19" s="2">
        <v>95182000190.802078</v>
      </c>
      <c r="AT19" s="2">
        <v>97263571113.659912</v>
      </c>
      <c r="AU19" s="2">
        <v>99381756954.332901</v>
      </c>
      <c r="AV19" s="2">
        <v>101543223277.54944</v>
      </c>
      <c r="AW19" s="2">
        <v>103745376019.12608</v>
      </c>
      <c r="AX19" s="2">
        <v>105985216008.94656</v>
      </c>
      <c r="AY19" s="2">
        <v>108261792711.08109</v>
      </c>
    </row>
    <row r="20" spans="1:52" x14ac:dyDescent="0.25">
      <c r="A20" t="s">
        <v>67</v>
      </c>
      <c r="B20" s="1" t="s">
        <v>65</v>
      </c>
      <c r="C20" s="2">
        <v>90593524619.41275</v>
      </c>
      <c r="D20" s="2">
        <v>88844143290.830734</v>
      </c>
      <c r="E20" s="2">
        <v>93379912950.437714</v>
      </c>
      <c r="F20" s="2">
        <v>93037142715.621735</v>
      </c>
      <c r="G20" s="2">
        <v>90759934992.445572</v>
      </c>
      <c r="H20" s="2">
        <v>90687641706.153656</v>
      </c>
      <c r="I20" s="2">
        <v>93585617730.695175</v>
      </c>
      <c r="J20" s="2">
        <v>99404332437.878052</v>
      </c>
      <c r="K20" s="2">
        <v>105423303424.61566</v>
      </c>
      <c r="L20" s="2">
        <v>108086909660.40616</v>
      </c>
      <c r="M20" s="2">
        <v>110756038450.79597</v>
      </c>
      <c r="N20" s="2">
        <v>113437887196.00165</v>
      </c>
      <c r="O20" s="2">
        <v>116145918077.69299</v>
      </c>
      <c r="P20" s="2">
        <v>118899206881.83919</v>
      </c>
      <c r="Q20" s="2">
        <v>121688843783.2809</v>
      </c>
      <c r="R20" s="2">
        <v>124509232793.49335</v>
      </c>
      <c r="S20" s="2">
        <v>127379935508.66364</v>
      </c>
      <c r="T20" s="2">
        <v>130303629555.04697</v>
      </c>
      <c r="U20" s="2">
        <v>133295006026.0972</v>
      </c>
      <c r="V20" s="2">
        <v>136594587268.6756</v>
      </c>
      <c r="W20" s="2">
        <v>139955859110.25204</v>
      </c>
      <c r="X20" s="2">
        <v>143409495774.41171</v>
      </c>
      <c r="Y20" s="2">
        <v>146947944683.55814</v>
      </c>
      <c r="Z20" s="2">
        <v>150573920613.9617</v>
      </c>
      <c r="AA20" s="2">
        <v>154267085183.75049</v>
      </c>
      <c r="AB20" s="2">
        <v>158022446164.6174</v>
      </c>
      <c r="AC20" s="2">
        <v>161874702619.77869</v>
      </c>
      <c r="AD20" s="2">
        <v>165811487445.26697</v>
      </c>
      <c r="AE20" s="2">
        <v>169821287483.52997</v>
      </c>
      <c r="AF20" s="2">
        <v>173882639110.53659</v>
      </c>
      <c r="AG20" s="2">
        <v>177995264797.99414</v>
      </c>
      <c r="AH20" s="2">
        <v>182186788197.39645</v>
      </c>
      <c r="AI20" s="2">
        <v>186452733129.74063</v>
      </c>
      <c r="AJ20" s="2">
        <v>190781705058.06686</v>
      </c>
      <c r="AK20" s="2">
        <v>195161436113.43497</v>
      </c>
      <c r="AL20" s="2">
        <v>199593326180.79034</v>
      </c>
      <c r="AM20" s="2">
        <v>204071393088.5614</v>
      </c>
      <c r="AN20" s="2">
        <v>208592074348.03122</v>
      </c>
      <c r="AO20" s="2">
        <v>213158524577.20779</v>
      </c>
      <c r="AP20" s="2">
        <v>217780151333.57715</v>
      </c>
      <c r="AQ20" s="2">
        <v>222484384873.65411</v>
      </c>
      <c r="AR20" s="2">
        <v>227266473263.43634</v>
      </c>
      <c r="AS20" s="2">
        <v>232120063886.12369</v>
      </c>
      <c r="AT20" s="2">
        <v>237045973381.29376</v>
      </c>
      <c r="AU20" s="2">
        <v>242077667925.79794</v>
      </c>
      <c r="AV20" s="2">
        <v>247257501101.11203</v>
      </c>
      <c r="AW20" s="2">
        <v>252571400610.94553</v>
      </c>
      <c r="AX20" s="2">
        <v>257998238437.01385</v>
      </c>
      <c r="AY20" s="2">
        <v>263525690322.30481</v>
      </c>
    </row>
    <row r="21" spans="1:52"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row>
    <row r="22" spans="1:52" x14ac:dyDescent="0.25">
      <c r="A22" t="s">
        <v>67</v>
      </c>
      <c r="B22" s="1" t="s">
        <v>73</v>
      </c>
      <c r="C22" s="2">
        <f>SUM(C8:C11,C14:C17,C19:C20)</f>
        <v>307233849145.76025</v>
      </c>
      <c r="D22" s="2">
        <f t="shared" ref="D22:AY22" si="0">SUM(D8:D11,D14:D17,D19:D20)</f>
        <v>315824681813.78094</v>
      </c>
      <c r="E22" s="2">
        <f t="shared" si="0"/>
        <v>329091436719.35028</v>
      </c>
      <c r="F22" s="2">
        <f t="shared" si="0"/>
        <v>339751416156.02087</v>
      </c>
      <c r="G22" s="2">
        <f t="shared" si="0"/>
        <v>345667503859.8222</v>
      </c>
      <c r="H22" s="2">
        <f t="shared" si="0"/>
        <v>354676366888.20325</v>
      </c>
      <c r="I22" s="2">
        <f t="shared" si="0"/>
        <v>369488554992.73096</v>
      </c>
      <c r="J22" s="2">
        <f t="shared" si="0"/>
        <v>384886901379.6922</v>
      </c>
      <c r="K22" s="2">
        <f t="shared" si="0"/>
        <v>401335868384.38855</v>
      </c>
      <c r="L22" s="2">
        <f t="shared" si="0"/>
        <v>413750880095.6106</v>
      </c>
      <c r="M22" s="2">
        <f t="shared" si="0"/>
        <v>426886239985.98163</v>
      </c>
      <c r="N22" s="2">
        <f t="shared" si="0"/>
        <v>439922380952.69507</v>
      </c>
      <c r="O22" s="2">
        <f t="shared" si="0"/>
        <v>453798547212.19525</v>
      </c>
      <c r="P22" s="2">
        <f t="shared" si="0"/>
        <v>467956927897.93481</v>
      </c>
      <c r="Q22" s="2">
        <f t="shared" si="0"/>
        <v>482414729173.28125</v>
      </c>
      <c r="R22" s="2">
        <f t="shared" si="0"/>
        <v>497331984821.77277</v>
      </c>
      <c r="S22" s="2">
        <f t="shared" si="0"/>
        <v>512561651607.00885</v>
      </c>
      <c r="T22" s="2">
        <f t="shared" si="0"/>
        <v>528335519398.98047</v>
      </c>
      <c r="U22" s="2">
        <f t="shared" si="0"/>
        <v>544287782523.79919</v>
      </c>
      <c r="V22" s="2">
        <f t="shared" si="0"/>
        <v>560618376134.13452</v>
      </c>
      <c r="W22" s="2">
        <f t="shared" si="0"/>
        <v>577589971055.48877</v>
      </c>
      <c r="X22" s="2">
        <f t="shared" si="0"/>
        <v>594903470849.19434</v>
      </c>
      <c r="Y22" s="2">
        <f t="shared" si="0"/>
        <v>612710353012.57446</v>
      </c>
      <c r="Z22" s="2">
        <f t="shared" si="0"/>
        <v>630901377454.07812</v>
      </c>
      <c r="AA22" s="2">
        <f t="shared" si="0"/>
        <v>649401122563.78796</v>
      </c>
      <c r="AB22" s="2">
        <f t="shared" si="0"/>
        <v>668390259081.73694</v>
      </c>
      <c r="AC22" s="2">
        <f t="shared" si="0"/>
        <v>687824160187.67603</v>
      </c>
      <c r="AD22" s="2">
        <f t="shared" si="0"/>
        <v>707886808136.69983</v>
      </c>
      <c r="AE22" s="2">
        <f t="shared" si="0"/>
        <v>730103694335.17773</v>
      </c>
      <c r="AF22" s="2">
        <f t="shared" si="0"/>
        <v>750655080931.19946</v>
      </c>
      <c r="AG22" s="2">
        <f t="shared" si="0"/>
        <v>771617169179.04932</v>
      </c>
      <c r="AH22" s="2">
        <f t="shared" si="0"/>
        <v>793131222702.43945</v>
      </c>
      <c r="AI22" s="2">
        <f t="shared" si="0"/>
        <v>815201641764.62976</v>
      </c>
      <c r="AJ22" s="2">
        <f t="shared" si="0"/>
        <v>837799474233.82251</v>
      </c>
      <c r="AK22" s="2">
        <f t="shared" si="0"/>
        <v>860798617321.99084</v>
      </c>
      <c r="AL22" s="2">
        <f t="shared" si="0"/>
        <v>884137812661.87988</v>
      </c>
      <c r="AM22" s="2">
        <f t="shared" si="0"/>
        <v>907901939298.95691</v>
      </c>
      <c r="AN22" s="2">
        <f t="shared" si="0"/>
        <v>931522181472.31519</v>
      </c>
      <c r="AO22" s="2">
        <f t="shared" si="0"/>
        <v>955735544520.51208</v>
      </c>
      <c r="AP22" s="2">
        <f t="shared" si="0"/>
        <v>980373404823.49084</v>
      </c>
      <c r="AQ22" s="2">
        <f t="shared" si="0"/>
        <v>1005347646003.0637</v>
      </c>
      <c r="AR22" s="2">
        <f t="shared" si="0"/>
        <v>1030685639105.7161</v>
      </c>
      <c r="AS22" s="2">
        <f t="shared" si="0"/>
        <v>1056577700878.0466</v>
      </c>
      <c r="AT22" s="2">
        <f t="shared" si="0"/>
        <v>1082914207985.4924</v>
      </c>
      <c r="AU22" s="2">
        <f t="shared" si="0"/>
        <v>1110039964995.4514</v>
      </c>
      <c r="AV22" s="2">
        <f t="shared" si="0"/>
        <v>1137845815383.9966</v>
      </c>
      <c r="AW22" s="2">
        <f t="shared" si="0"/>
        <v>1166337747352.6338</v>
      </c>
      <c r="AX22" s="2">
        <f t="shared" si="0"/>
        <v>1195573469188.0605</v>
      </c>
      <c r="AY22" s="2">
        <f t="shared" si="0"/>
        <v>1225501594762.7275</v>
      </c>
    </row>
    <row r="23" spans="1:52" x14ac:dyDescent="0.25">
      <c r="A23" s="12" t="s">
        <v>67</v>
      </c>
      <c r="B23" s="13" t="s">
        <v>71</v>
      </c>
      <c r="C23" s="14">
        <f t="shared" ref="C23:AH23" si="1">C5+C6-C22</f>
        <v>-20422146145.760254</v>
      </c>
      <c r="D23" s="14">
        <f t="shared" si="1"/>
        <v>-12414555813.780945</v>
      </c>
      <c r="E23" s="14">
        <f t="shared" si="1"/>
        <v>-2193713146.4686279</v>
      </c>
      <c r="F23" s="14">
        <f t="shared" si="1"/>
        <v>4731167814.0426636</v>
      </c>
      <c r="G23" s="14">
        <f t="shared" si="1"/>
        <v>15065400603.557312</v>
      </c>
      <c r="H23" s="14">
        <f t="shared" si="1"/>
        <v>18941026364.002258</v>
      </c>
      <c r="I23" s="14">
        <f t="shared" si="1"/>
        <v>12816948925.184387</v>
      </c>
      <c r="J23" s="14">
        <f t="shared" si="1"/>
        <v>8224523014.2680054</v>
      </c>
      <c r="K23" s="14">
        <f t="shared" si="1"/>
        <v>2680306558.0274658</v>
      </c>
      <c r="L23" s="14">
        <f t="shared" si="1"/>
        <v>1227601235.6795654</v>
      </c>
      <c r="M23" s="14">
        <f t="shared" si="1"/>
        <v>-884202392.38885498</v>
      </c>
      <c r="N23" s="14">
        <f t="shared" si="1"/>
        <v>-2807467260.2003784</v>
      </c>
      <c r="O23" s="14">
        <f t="shared" si="1"/>
        <v>-5428977425.0898437</v>
      </c>
      <c r="P23" s="14">
        <f t="shared" si="1"/>
        <v>-8116366318.2224121</v>
      </c>
      <c r="Q23" s="14">
        <f t="shared" si="1"/>
        <v>-10920169008.077332</v>
      </c>
      <c r="R23" s="14">
        <f t="shared" si="1"/>
        <v>-14021130290.860413</v>
      </c>
      <c r="S23" s="14">
        <f t="shared" si="1"/>
        <v>-17195235739.983582</v>
      </c>
      <c r="T23" s="14">
        <f t="shared" si="1"/>
        <v>-20662516182.870239</v>
      </c>
      <c r="U23" s="14">
        <f t="shared" si="1"/>
        <v>-23998427726.460937</v>
      </c>
      <c r="V23" s="14">
        <f t="shared" si="1"/>
        <v>-27449791671.8349</v>
      </c>
      <c r="W23" s="14">
        <f t="shared" si="1"/>
        <v>-31301360495.513184</v>
      </c>
      <c r="X23" s="14">
        <f t="shared" si="1"/>
        <v>-35134307301.747803</v>
      </c>
      <c r="Y23" s="14">
        <f t="shared" si="1"/>
        <v>-39129589504.941162</v>
      </c>
      <c r="Z23" s="14">
        <f t="shared" si="1"/>
        <v>-43167370448.552734</v>
      </c>
      <c r="AA23" s="14">
        <f t="shared" si="1"/>
        <v>-47251615169.601318</v>
      </c>
      <c r="AB23" s="14">
        <f t="shared" si="1"/>
        <v>-51582480533.83728</v>
      </c>
      <c r="AC23" s="14">
        <f t="shared" si="1"/>
        <v>-55979899138.869019</v>
      </c>
      <c r="AD23" s="14">
        <f t="shared" si="1"/>
        <v>-60676125660.009521</v>
      </c>
      <c r="AE23" s="14">
        <f t="shared" si="1"/>
        <v>-67241590721.481445</v>
      </c>
      <c r="AF23" s="14">
        <f t="shared" si="1"/>
        <v>-71940335267.232422</v>
      </c>
      <c r="AG23" s="14">
        <f t="shared" si="1"/>
        <v>-76849643825.56189</v>
      </c>
      <c r="AH23" s="14">
        <f t="shared" si="1"/>
        <v>-82002956837.293213</v>
      </c>
      <c r="AI23" s="14">
        <f t="shared" ref="AI23:AY23" si="2">AI5+AI6-AI22</f>
        <v>-87422146400.189453</v>
      </c>
      <c r="AJ23" s="14">
        <f t="shared" si="2"/>
        <v>-93122736589.475098</v>
      </c>
      <c r="AK23" s="14">
        <f t="shared" si="2"/>
        <v>-99026509694.035889</v>
      </c>
      <c r="AL23" s="14">
        <f t="shared" si="2"/>
        <v>-105066743186.65491</v>
      </c>
      <c r="AM23" s="14">
        <f t="shared" si="2"/>
        <v>-111351666276.32104</v>
      </c>
      <c r="AN23" s="14">
        <f t="shared" si="2"/>
        <v>-117326368636.48132</v>
      </c>
      <c r="AO23" s="14">
        <f t="shared" si="2"/>
        <v>-123715542209.88818</v>
      </c>
      <c r="AP23" s="14">
        <f t="shared" si="2"/>
        <v>-130313842930.90686</v>
      </c>
      <c r="AQ23" s="14">
        <f t="shared" si="2"/>
        <v>-136926086115.57019</v>
      </c>
      <c r="AR23" s="14">
        <f t="shared" si="2"/>
        <v>-143598190997.2002</v>
      </c>
      <c r="AS23" s="14">
        <f t="shared" si="2"/>
        <v>-150545270441.88062</v>
      </c>
      <c r="AT23" s="14">
        <f t="shared" si="2"/>
        <v>-157654513532.17078</v>
      </c>
      <c r="AU23" s="14">
        <f t="shared" si="2"/>
        <v>-165140096569.03442</v>
      </c>
      <c r="AV23" s="14">
        <f t="shared" si="2"/>
        <v>-172727544625.12927</v>
      </c>
      <c r="AW23" s="14">
        <f t="shared" si="2"/>
        <v>-180477774186.04175</v>
      </c>
      <c r="AX23" s="14">
        <f t="shared" si="2"/>
        <v>-188530962367.04138</v>
      </c>
      <c r="AY23" s="14">
        <f t="shared" si="2"/>
        <v>-196883828216.61182</v>
      </c>
    </row>
    <row r="25" spans="1:52" x14ac:dyDescent="0.25">
      <c r="A25" t="s">
        <v>69</v>
      </c>
      <c r="B25" s="1" t="s">
        <v>75</v>
      </c>
      <c r="C25" s="4">
        <f t="shared" ref="C25:AH25" si="3">C12+C13+C18</f>
        <v>90410979702.916412</v>
      </c>
      <c r="D25" s="4">
        <f t="shared" si="3"/>
        <v>94581832137.228012</v>
      </c>
      <c r="E25" s="4">
        <f t="shared" si="3"/>
        <v>98460772857.141907</v>
      </c>
      <c r="F25" s="4">
        <f t="shared" si="3"/>
        <v>101638746993.57498</v>
      </c>
      <c r="G25" s="4">
        <f t="shared" si="3"/>
        <v>105527027186.7574</v>
      </c>
      <c r="H25" s="4">
        <f t="shared" si="3"/>
        <v>109534132879.45752</v>
      </c>
      <c r="I25" s="4">
        <f t="shared" si="3"/>
        <v>111313838190.06638</v>
      </c>
      <c r="J25" s="4">
        <f t="shared" si="3"/>
        <v>115423321663.35905</v>
      </c>
      <c r="K25" s="4">
        <f t="shared" si="3"/>
        <v>119633929022.15852</v>
      </c>
      <c r="L25" s="4">
        <f t="shared" si="3"/>
        <v>123561075523.89201</v>
      </c>
      <c r="M25" s="4">
        <f t="shared" si="3"/>
        <v>127667874569.10503</v>
      </c>
      <c r="N25" s="4">
        <f t="shared" si="3"/>
        <v>131847643682.22658</v>
      </c>
      <c r="O25" s="4">
        <f t="shared" si="3"/>
        <v>136114258461.30602</v>
      </c>
      <c r="P25" s="4">
        <f t="shared" si="3"/>
        <v>140440857180.47281</v>
      </c>
      <c r="Q25" s="4">
        <f t="shared" si="3"/>
        <v>144829538888.77472</v>
      </c>
      <c r="R25" s="4">
        <f t="shared" si="3"/>
        <v>149343372832.08621</v>
      </c>
      <c r="S25" s="4">
        <f t="shared" si="3"/>
        <v>153880592381.42325</v>
      </c>
      <c r="T25" s="4">
        <f t="shared" si="3"/>
        <v>158496111686.40131</v>
      </c>
      <c r="U25" s="4">
        <f t="shared" si="3"/>
        <v>163178089769.11325</v>
      </c>
      <c r="V25" s="4">
        <f t="shared" si="3"/>
        <v>167996636189.54376</v>
      </c>
      <c r="W25" s="4">
        <f t="shared" si="3"/>
        <v>172919400083.81827</v>
      </c>
      <c r="X25" s="4">
        <f t="shared" si="3"/>
        <v>177864551027.33627</v>
      </c>
      <c r="Y25" s="4">
        <f t="shared" si="3"/>
        <v>182847979106.95023</v>
      </c>
      <c r="Z25" s="4">
        <f t="shared" si="3"/>
        <v>187896943527.32388</v>
      </c>
      <c r="AA25" s="4">
        <f t="shared" si="3"/>
        <v>193027246794.39679</v>
      </c>
      <c r="AB25" s="4">
        <f t="shared" si="3"/>
        <v>198241982173.51331</v>
      </c>
      <c r="AC25" s="4">
        <f t="shared" si="3"/>
        <v>203583819733.69055</v>
      </c>
      <c r="AD25" s="4">
        <f t="shared" si="3"/>
        <v>209050083936.6752</v>
      </c>
      <c r="AE25" s="4">
        <f t="shared" si="3"/>
        <v>214651895321.84607</v>
      </c>
      <c r="AF25" s="4">
        <f t="shared" si="3"/>
        <v>220432606652.17654</v>
      </c>
      <c r="AG25" s="4">
        <f t="shared" si="3"/>
        <v>226354617211.76053</v>
      </c>
      <c r="AH25" s="4">
        <f t="shared" si="3"/>
        <v>232444172710.77661</v>
      </c>
      <c r="AI25" s="4">
        <f t="shared" ref="AI25:AY25" si="4">AI12+AI13+AI18</f>
        <v>238700904618.74289</v>
      </c>
      <c r="AJ25" s="4">
        <f t="shared" si="4"/>
        <v>245119723992.29984</v>
      </c>
      <c r="AK25" s="4">
        <f t="shared" si="4"/>
        <v>251741752257.2312</v>
      </c>
      <c r="AL25" s="4">
        <f t="shared" si="4"/>
        <v>258504656572.67322</v>
      </c>
      <c r="AM25" s="4">
        <f t="shared" si="4"/>
        <v>265453513139.70132</v>
      </c>
      <c r="AN25" s="4">
        <f t="shared" si="4"/>
        <v>272605991975.95932</v>
      </c>
      <c r="AO25" s="4">
        <f t="shared" si="4"/>
        <v>279929157043.22498</v>
      </c>
      <c r="AP25" s="4">
        <f t="shared" si="4"/>
        <v>287470582491.78168</v>
      </c>
      <c r="AQ25" s="4">
        <f t="shared" si="4"/>
        <v>295191118848.96368</v>
      </c>
      <c r="AR25" s="4">
        <f t="shared" si="4"/>
        <v>303095814992.49036</v>
      </c>
      <c r="AS25" s="4">
        <f t="shared" si="4"/>
        <v>311229542996.13708</v>
      </c>
      <c r="AT25" s="4">
        <f t="shared" si="4"/>
        <v>319566455570.12933</v>
      </c>
      <c r="AU25" s="4">
        <f t="shared" si="4"/>
        <v>328160642308.97809</v>
      </c>
      <c r="AV25" s="4">
        <f t="shared" si="4"/>
        <v>336929924599.36896</v>
      </c>
      <c r="AW25" s="4">
        <f t="shared" si="4"/>
        <v>345854814695.1167</v>
      </c>
      <c r="AX25" s="4">
        <f t="shared" si="4"/>
        <v>354951511430.15179</v>
      </c>
      <c r="AY25" s="4">
        <f t="shared" si="4"/>
        <v>364236237369.67175</v>
      </c>
    </row>
    <row r="26" spans="1:52" x14ac:dyDescent="0.25">
      <c r="A26" t="s">
        <v>76</v>
      </c>
      <c r="B26" s="1" t="s">
        <v>74</v>
      </c>
      <c r="C26" s="3">
        <v>1486071000000</v>
      </c>
      <c r="D26" s="3">
        <v>1524674000000</v>
      </c>
      <c r="E26" s="3">
        <v>1602439821435.6946</v>
      </c>
      <c r="F26" s="3">
        <v>1656166269086.844</v>
      </c>
      <c r="G26" s="3">
        <v>1709634618309.8555</v>
      </c>
      <c r="H26" s="3">
        <v>1762346194585.8748</v>
      </c>
      <c r="I26" s="3">
        <v>1813784678577.3528</v>
      </c>
      <c r="J26" s="3">
        <v>1865051565390.4282</v>
      </c>
      <c r="K26" s="3">
        <v>1916787334993.0122</v>
      </c>
      <c r="L26" s="3">
        <v>1968796168677.7078</v>
      </c>
      <c r="M26" s="3">
        <v>2021095592167.8098</v>
      </c>
      <c r="N26" s="3">
        <v>2073818778720.3228</v>
      </c>
      <c r="O26" s="3">
        <v>2127214616807.5642</v>
      </c>
      <c r="P26" s="3">
        <v>2181636823519.9851</v>
      </c>
      <c r="Q26" s="3">
        <v>2236927275427.9575</v>
      </c>
      <c r="R26" s="3">
        <v>2292987712587.3545</v>
      </c>
      <c r="S26" s="3">
        <v>2350183311967.9639</v>
      </c>
      <c r="T26" s="3">
        <v>2408569862385.3413</v>
      </c>
      <c r="U26" s="3">
        <v>2468426037520.3188</v>
      </c>
      <c r="V26" s="3">
        <v>2529529393864.3633</v>
      </c>
      <c r="W26" s="3">
        <v>2591775168708.3716</v>
      </c>
      <c r="X26" s="3">
        <v>2655731403229.8467</v>
      </c>
      <c r="Y26" s="3">
        <v>2721258234880.7065</v>
      </c>
      <c r="Z26" s="3">
        <v>2788405937295.5874</v>
      </c>
      <c r="AA26" s="3">
        <v>2856797873773.1577</v>
      </c>
      <c r="AB26" s="3">
        <v>2926341595641.0635</v>
      </c>
      <c r="AC26" s="3">
        <v>2997679678144.0503</v>
      </c>
      <c r="AD26" s="3">
        <v>3070583100838.2778</v>
      </c>
      <c r="AE26" s="3">
        <v>3144838657102.4072</v>
      </c>
      <c r="AF26" s="3">
        <v>3220048872417.3447</v>
      </c>
      <c r="AG26" s="3">
        <v>3296208607370.2622</v>
      </c>
      <c r="AH26" s="3">
        <v>3373829411062.8979</v>
      </c>
      <c r="AI26" s="3">
        <v>3452828391291.4937</v>
      </c>
      <c r="AJ26" s="3">
        <v>3532994538112.3501</v>
      </c>
      <c r="AK26" s="3">
        <v>3614100668767.3145</v>
      </c>
      <c r="AL26" s="3">
        <v>3696172707051.6738</v>
      </c>
      <c r="AM26" s="3">
        <v>3779099872010.397</v>
      </c>
      <c r="AN26" s="3">
        <v>3862816191630.2085</v>
      </c>
      <c r="AO26" s="3">
        <v>3947380084763.1079</v>
      </c>
      <c r="AP26" s="3">
        <v>4032965765436.6143</v>
      </c>
      <c r="AQ26" s="3">
        <v>4120081201363.9658</v>
      </c>
      <c r="AR26" s="3">
        <v>4208638393767.3403</v>
      </c>
      <c r="AS26" s="3">
        <v>4298519701594.8838</v>
      </c>
      <c r="AT26" s="3">
        <v>4389740247801.7368</v>
      </c>
      <c r="AU26" s="3">
        <v>4482919776403.666</v>
      </c>
      <c r="AV26" s="3">
        <v>4578842612983.5566</v>
      </c>
      <c r="AW26" s="3">
        <v>4677248159461.9551</v>
      </c>
      <c r="AX26" s="3">
        <v>4777745156240.998</v>
      </c>
      <c r="AY26" s="3">
        <v>4880105376338.9785</v>
      </c>
    </row>
    <row r="29" spans="1:52" ht="15.6" x14ac:dyDescent="0.3">
      <c r="A29" s="10" t="s">
        <v>90</v>
      </c>
    </row>
    <row r="30" spans="1:52" x14ac:dyDescent="0.25">
      <c r="C30" s="5"/>
      <c r="D30" s="5"/>
      <c r="E30" s="5"/>
    </row>
    <row r="31" spans="1:52" x14ac:dyDescent="0.25">
      <c r="B31" s="3"/>
      <c r="C31" s="3" t="s">
        <v>0</v>
      </c>
      <c r="D31" s="3" t="s">
        <v>1</v>
      </c>
      <c r="E31" s="3" t="s">
        <v>2</v>
      </c>
      <c r="F31" s="3" t="s">
        <v>3</v>
      </c>
      <c r="G31" s="3" t="s">
        <v>4</v>
      </c>
      <c r="H31" s="3" t="s">
        <v>5</v>
      </c>
      <c r="I31" s="3" t="s">
        <v>6</v>
      </c>
      <c r="J31" s="3" t="s">
        <v>7</v>
      </c>
      <c r="K31" s="3" t="s">
        <v>8</v>
      </c>
      <c r="L31" s="3" t="s">
        <v>9</v>
      </c>
      <c r="M31" s="3" t="s">
        <v>10</v>
      </c>
      <c r="N31" s="3" t="s">
        <v>11</v>
      </c>
      <c r="O31" s="3" t="s">
        <v>12</v>
      </c>
      <c r="P31" s="3" t="s">
        <v>13</v>
      </c>
      <c r="Q31" s="3" t="s">
        <v>14</v>
      </c>
      <c r="R31" s="3" t="s">
        <v>15</v>
      </c>
      <c r="S31" s="3" t="s">
        <v>16</v>
      </c>
      <c r="T31" s="3" t="s">
        <v>17</v>
      </c>
      <c r="U31" s="3" t="s">
        <v>18</v>
      </c>
      <c r="V31" s="3" t="s">
        <v>19</v>
      </c>
      <c r="W31" s="3" t="s">
        <v>20</v>
      </c>
      <c r="X31" s="3" t="s">
        <v>21</v>
      </c>
      <c r="Y31" s="3" t="s">
        <v>22</v>
      </c>
      <c r="Z31" s="3" t="s">
        <v>23</v>
      </c>
      <c r="AA31" s="3" t="s">
        <v>24</v>
      </c>
      <c r="AB31" s="3" t="s">
        <v>25</v>
      </c>
      <c r="AC31" s="3" t="s">
        <v>26</v>
      </c>
      <c r="AD31" s="3" t="s">
        <v>27</v>
      </c>
      <c r="AE31" s="3" t="s">
        <v>28</v>
      </c>
      <c r="AF31" s="3" t="s">
        <v>29</v>
      </c>
      <c r="AG31" s="3" t="s">
        <v>30</v>
      </c>
      <c r="AH31" s="3" t="s">
        <v>31</v>
      </c>
      <c r="AI31" s="3" t="s">
        <v>32</v>
      </c>
      <c r="AJ31" s="3" t="s">
        <v>33</v>
      </c>
      <c r="AK31" s="3" t="s">
        <v>34</v>
      </c>
      <c r="AL31" s="3" t="s">
        <v>35</v>
      </c>
      <c r="AM31" s="3" t="s">
        <v>36</v>
      </c>
      <c r="AN31" s="3" t="s">
        <v>37</v>
      </c>
      <c r="AO31" s="3" t="s">
        <v>38</v>
      </c>
      <c r="AP31" s="3" t="s">
        <v>39</v>
      </c>
      <c r="AQ31" s="3" t="s">
        <v>40</v>
      </c>
      <c r="AR31" s="3" t="s">
        <v>41</v>
      </c>
      <c r="AS31" s="3" t="s">
        <v>42</v>
      </c>
      <c r="AT31" s="3" t="s">
        <v>43</v>
      </c>
      <c r="AU31" s="1" t="s">
        <v>44</v>
      </c>
      <c r="AV31" s="1" t="s">
        <v>45</v>
      </c>
      <c r="AW31" s="1" t="s">
        <v>46</v>
      </c>
      <c r="AX31" s="1" t="s">
        <v>47</v>
      </c>
      <c r="AY31" s="1" t="s">
        <v>48</v>
      </c>
      <c r="AZ31" s="1" t="s">
        <v>89</v>
      </c>
    </row>
    <row r="32" spans="1:52" s="3" customFormat="1" ht="12" x14ac:dyDescent="0.25">
      <c r="B32" s="11" t="s">
        <v>77</v>
      </c>
      <c r="C32" s="3" t="s">
        <v>78</v>
      </c>
      <c r="D32" s="3" t="s">
        <v>78</v>
      </c>
      <c r="E32" s="3" t="s">
        <v>79</v>
      </c>
    </row>
    <row r="33" spans="2:53" s="3" customFormat="1" x14ac:dyDescent="0.25">
      <c r="B33" s="3" t="s">
        <v>80</v>
      </c>
      <c r="C33" s="6">
        <f t="shared" ref="C33:AH33" si="5">C8/C26*100</f>
        <v>4.1218767733457815</v>
      </c>
      <c r="D33" s="6">
        <f t="shared" si="5"/>
        <v>4.1978669774223443</v>
      </c>
      <c r="E33" s="6">
        <f t="shared" si="5"/>
        <v>4.1703431691663493</v>
      </c>
      <c r="F33" s="6">
        <f t="shared" si="5"/>
        <v>4.2519120110618882</v>
      </c>
      <c r="G33" s="6">
        <f t="shared" si="5"/>
        <v>4.2960228424849545</v>
      </c>
      <c r="H33" s="6">
        <f t="shared" si="5"/>
        <v>4.3448191772916731</v>
      </c>
      <c r="I33" s="6">
        <f t="shared" si="5"/>
        <v>4.5248757259736356</v>
      </c>
      <c r="J33" s="6">
        <f t="shared" si="5"/>
        <v>4.5825005347907757</v>
      </c>
      <c r="K33" s="6">
        <f t="shared" si="5"/>
        <v>4.64144584917244</v>
      </c>
      <c r="L33" s="6">
        <f t="shared" si="5"/>
        <v>4.7026087885039658</v>
      </c>
      <c r="M33" s="6">
        <f t="shared" si="5"/>
        <v>4.7686600450565821</v>
      </c>
      <c r="N33" s="6">
        <f t="shared" si="5"/>
        <v>4.834644030469069</v>
      </c>
      <c r="O33" s="6">
        <f t="shared" si="5"/>
        <v>4.9019081473411319</v>
      </c>
      <c r="P33" s="6">
        <f t="shared" si="5"/>
        <v>4.9693860655234587</v>
      </c>
      <c r="Q33" s="6">
        <f t="shared" si="5"/>
        <v>5.0383853605499747</v>
      </c>
      <c r="R33" s="6">
        <f t="shared" si="5"/>
        <v>5.1091507309646049</v>
      </c>
      <c r="S33" s="6">
        <f t="shared" si="5"/>
        <v>5.1777464326706797</v>
      </c>
      <c r="T33" s="6">
        <f t="shared" si="5"/>
        <v>5.2448512269018561</v>
      </c>
      <c r="U33" s="6">
        <f t="shared" si="5"/>
        <v>5.3099301411904287</v>
      </c>
      <c r="V33" s="6">
        <f t="shared" si="5"/>
        <v>5.3745997321957653</v>
      </c>
      <c r="W33" s="6">
        <f t="shared" si="5"/>
        <v>5.4395263285111444</v>
      </c>
      <c r="X33" s="6">
        <f t="shared" si="5"/>
        <v>5.5021943442479655</v>
      </c>
      <c r="Y33" s="6">
        <f t="shared" si="5"/>
        <v>5.5635173958145341</v>
      </c>
      <c r="Z33" s="6">
        <f t="shared" si="5"/>
        <v>5.6232716388395021</v>
      </c>
      <c r="AA33" s="6">
        <f t="shared" si="5"/>
        <v>5.6842925390199879</v>
      </c>
      <c r="AB33" s="6">
        <f t="shared" si="5"/>
        <v>5.7435576351831763</v>
      </c>
      <c r="AC33" s="6">
        <f t="shared" si="5"/>
        <v>5.8005018573873466</v>
      </c>
      <c r="AD33" s="6">
        <f t="shared" si="5"/>
        <v>5.855374118525396</v>
      </c>
      <c r="AE33" s="6">
        <f t="shared" si="5"/>
        <v>5.9084346104971965</v>
      </c>
      <c r="AF33" s="6">
        <f t="shared" si="5"/>
        <v>5.9620056905266985</v>
      </c>
      <c r="AG33" s="6">
        <f t="shared" si="5"/>
        <v>6.0147455989008805</v>
      </c>
      <c r="AH33" s="6">
        <f t="shared" si="5"/>
        <v>6.0669408480004225</v>
      </c>
      <c r="AI33" s="6">
        <f t="shared" ref="AI33:AY33" si="6">AI8/AI26*100</f>
        <v>6.1191856350871783</v>
      </c>
      <c r="AJ33" s="6">
        <f t="shared" si="6"/>
        <v>6.1713585173867651</v>
      </c>
      <c r="AK33" s="6">
        <f t="shared" si="6"/>
        <v>6.2258915199341311</v>
      </c>
      <c r="AL33" s="6">
        <f t="shared" si="6"/>
        <v>6.2791289080780537</v>
      </c>
      <c r="AM33" s="6">
        <f t="shared" si="6"/>
        <v>6.333368321165894</v>
      </c>
      <c r="AN33" s="6">
        <f t="shared" si="6"/>
        <v>6.3885740424983561</v>
      </c>
      <c r="AO33" s="6">
        <f t="shared" si="6"/>
        <v>6.4440917625741099</v>
      </c>
      <c r="AP33" s="6">
        <f t="shared" si="6"/>
        <v>6.5006217873903083</v>
      </c>
      <c r="AQ33" s="6">
        <f t="shared" si="6"/>
        <v>6.5561800172698845</v>
      </c>
      <c r="AR33" s="6">
        <f t="shared" si="6"/>
        <v>6.6114321770831816</v>
      </c>
      <c r="AS33" s="6">
        <f t="shared" si="6"/>
        <v>6.6683761532750383</v>
      </c>
      <c r="AT33" s="6">
        <f t="shared" si="6"/>
        <v>6.7267123826805095</v>
      </c>
      <c r="AU33" s="6">
        <f t="shared" si="6"/>
        <v>6.7857672859313727</v>
      </c>
      <c r="AV33" s="6">
        <f t="shared" si="6"/>
        <v>6.8428056323849882</v>
      </c>
      <c r="AW33" s="6">
        <f t="shared" si="6"/>
        <v>6.8989103355458754</v>
      </c>
      <c r="AX33" s="6">
        <f t="shared" si="6"/>
        <v>6.9546674830157658</v>
      </c>
      <c r="AY33" s="6">
        <f t="shared" si="6"/>
        <v>7.0112584211086419</v>
      </c>
      <c r="AZ33" s="6">
        <f>AY33-C33</f>
        <v>2.8893816477628604</v>
      </c>
      <c r="BA33" s="7"/>
    </row>
    <row r="34" spans="2:53" s="3" customFormat="1" x14ac:dyDescent="0.25">
      <c r="B34" s="3" t="s">
        <v>81</v>
      </c>
      <c r="C34" s="6">
        <f t="shared" ref="C34:AH34" si="7">C9/C26*100</f>
        <v>2.6562806971444282</v>
      </c>
      <c r="D34" s="6">
        <f t="shared" si="7"/>
        <v>2.657918962469199</v>
      </c>
      <c r="E34" s="6">
        <f t="shared" si="7"/>
        <v>2.671016083609528</v>
      </c>
      <c r="F34" s="6">
        <f t="shared" si="7"/>
        <v>2.687569764555962</v>
      </c>
      <c r="G34" s="6">
        <f t="shared" si="7"/>
        <v>2.7027462224546559</v>
      </c>
      <c r="H34" s="6">
        <f t="shared" si="7"/>
        <v>2.7187868203048757</v>
      </c>
      <c r="I34" s="6">
        <f t="shared" si="7"/>
        <v>2.7354035114561142</v>
      </c>
      <c r="J34" s="6">
        <f t="shared" si="7"/>
        <v>2.7515711429977596</v>
      </c>
      <c r="K34" s="6">
        <f t="shared" si="7"/>
        <v>2.7847096674232912</v>
      </c>
      <c r="L34" s="6">
        <f t="shared" si="7"/>
        <v>2.8125799190634289</v>
      </c>
      <c r="M34" s="6">
        <f t="shared" si="7"/>
        <v>2.840930936768852</v>
      </c>
      <c r="N34" s="6">
        <f t="shared" si="7"/>
        <v>2.8717637704656296</v>
      </c>
      <c r="O34" s="6">
        <f t="shared" si="7"/>
        <v>2.9079462241127692</v>
      </c>
      <c r="P34" s="6">
        <f t="shared" si="7"/>
        <v>2.9627935446385987</v>
      </c>
      <c r="Q34" s="6">
        <f t="shared" si="7"/>
        <v>3.0141849809699459</v>
      </c>
      <c r="R34" s="6">
        <f t="shared" si="7"/>
        <v>3.0642732625065348</v>
      </c>
      <c r="S34" s="6">
        <f t="shared" si="7"/>
        <v>3.1156287473678468</v>
      </c>
      <c r="T34" s="6">
        <f t="shared" si="7"/>
        <v>3.1708262271630372</v>
      </c>
      <c r="U34" s="6">
        <f t="shared" si="7"/>
        <v>3.2151062482462001</v>
      </c>
      <c r="V34" s="6">
        <f t="shared" si="7"/>
        <v>3.2476155753617113</v>
      </c>
      <c r="W34" s="6">
        <f t="shared" si="7"/>
        <v>3.2819567470422353</v>
      </c>
      <c r="X34" s="6">
        <f t="shared" si="7"/>
        <v>3.3169834342022253</v>
      </c>
      <c r="Y34" s="6">
        <f t="shared" si="7"/>
        <v>3.353846430484793</v>
      </c>
      <c r="Z34" s="6">
        <f t="shared" si="7"/>
        <v>3.3869768603367225</v>
      </c>
      <c r="AA34" s="6">
        <f t="shared" si="7"/>
        <v>3.4138175925329772</v>
      </c>
      <c r="AB34" s="6">
        <f t="shared" si="7"/>
        <v>3.4382463632360243</v>
      </c>
      <c r="AC34" s="6">
        <f t="shared" si="7"/>
        <v>3.463126920660236</v>
      </c>
      <c r="AD34" s="6">
        <f t="shared" si="7"/>
        <v>3.4948770612295914</v>
      </c>
      <c r="AE34" s="6">
        <f t="shared" si="7"/>
        <v>3.5153153127581556</v>
      </c>
      <c r="AF34" s="6">
        <f t="shared" si="7"/>
        <v>3.5308649851554117</v>
      </c>
      <c r="AG34" s="6">
        <f t="shared" si="7"/>
        <v>3.54525314636899</v>
      </c>
      <c r="AH34" s="6">
        <f t="shared" si="7"/>
        <v>3.5613357633206264</v>
      </c>
      <c r="AI34" s="6">
        <f t="shared" ref="AI34:AY34" si="8">AI9/AI26*100</f>
        <v>3.5794209750968817</v>
      </c>
      <c r="AJ34" s="6">
        <f t="shared" si="8"/>
        <v>3.5993735578206967</v>
      </c>
      <c r="AK34" s="6">
        <f t="shared" si="8"/>
        <v>3.6149843205424124</v>
      </c>
      <c r="AL34" s="6">
        <f t="shared" si="8"/>
        <v>3.6298181314524225</v>
      </c>
      <c r="AM34" s="6">
        <f t="shared" si="8"/>
        <v>3.6455841843748642</v>
      </c>
      <c r="AN34" s="6">
        <f t="shared" si="8"/>
        <v>3.6468876429268056</v>
      </c>
      <c r="AO34" s="6">
        <f t="shared" si="8"/>
        <v>3.6545946617477911</v>
      </c>
      <c r="AP34" s="6">
        <f t="shared" si="8"/>
        <v>3.6605711581184854</v>
      </c>
      <c r="AQ34" s="6">
        <f t="shared" si="8"/>
        <v>3.6648252008510638</v>
      </c>
      <c r="AR34" s="6">
        <f t="shared" si="8"/>
        <v>3.6673622256359071</v>
      </c>
      <c r="AS34" s="6">
        <f t="shared" si="8"/>
        <v>3.6681852496017227</v>
      </c>
      <c r="AT34" s="6">
        <f t="shared" si="8"/>
        <v>3.6672951318446541</v>
      </c>
      <c r="AU34" s="6">
        <f t="shared" si="8"/>
        <v>3.6656082329997437</v>
      </c>
      <c r="AV34" s="6">
        <f t="shared" si="8"/>
        <v>3.6640546415839483</v>
      </c>
      <c r="AW34" s="6">
        <f t="shared" si="8"/>
        <v>3.6626284254247667</v>
      </c>
      <c r="AX34" s="6">
        <f t="shared" si="8"/>
        <v>3.6613230085857018</v>
      </c>
      <c r="AY34" s="6">
        <f t="shared" si="8"/>
        <v>3.6601313905973645</v>
      </c>
      <c r="AZ34" s="6">
        <f t="shared" ref="AZ34:AZ38" si="9">AY34-C34</f>
        <v>1.0038506934529363</v>
      </c>
      <c r="BA34" s="7"/>
    </row>
    <row r="35" spans="2:53" s="3" customFormat="1" x14ac:dyDescent="0.25">
      <c r="B35" s="3" t="s">
        <v>82</v>
      </c>
      <c r="C35" s="6">
        <f t="shared" ref="C35:AH35" si="10">C11/C26*100</f>
        <v>0.78778488094796884</v>
      </c>
      <c r="D35" s="6">
        <f t="shared" si="10"/>
        <v>0.81610695881530648</v>
      </c>
      <c r="E35" s="6">
        <f t="shared" si="10"/>
        <v>0.82535045074793933</v>
      </c>
      <c r="F35" s="6">
        <f t="shared" si="10"/>
        <v>0.85003228118699337</v>
      </c>
      <c r="G35" s="6">
        <f t="shared" si="10"/>
        <v>0.87761520734174425</v>
      </c>
      <c r="H35" s="6">
        <f t="shared" si="10"/>
        <v>0.90120183982004376</v>
      </c>
      <c r="I35" s="6">
        <f t="shared" si="10"/>
        <v>0.92209028864087128</v>
      </c>
      <c r="J35" s="6">
        <f t="shared" si="10"/>
        <v>0.94595015429490614</v>
      </c>
      <c r="K35" s="6">
        <f t="shared" si="10"/>
        <v>0.96643511251792025</v>
      </c>
      <c r="L35" s="6">
        <f t="shared" si="10"/>
        <v>0.98631177908679557</v>
      </c>
      <c r="M35" s="6">
        <f t="shared" si="10"/>
        <v>1.0062597133577826</v>
      </c>
      <c r="N35" s="6">
        <f t="shared" si="10"/>
        <v>1.0293373813269084</v>
      </c>
      <c r="O35" s="6">
        <f t="shared" si="10"/>
        <v>1.0522702344546104</v>
      </c>
      <c r="P35" s="6">
        <f t="shared" si="10"/>
        <v>1.0766226562695358</v>
      </c>
      <c r="Q35" s="6">
        <f t="shared" si="10"/>
        <v>1.1032735416867805</v>
      </c>
      <c r="R35" s="6">
        <f t="shared" si="10"/>
        <v>1.1361949679806083</v>
      </c>
      <c r="S35" s="6">
        <f t="shared" si="10"/>
        <v>1.1677050180596771</v>
      </c>
      <c r="T35" s="6">
        <f t="shared" si="10"/>
        <v>1.2031622648251019</v>
      </c>
      <c r="U35" s="6">
        <f t="shared" si="10"/>
        <v>1.2401618360880395</v>
      </c>
      <c r="V35" s="6">
        <f t="shared" si="10"/>
        <v>1.2782218236226284</v>
      </c>
      <c r="W35" s="6">
        <f t="shared" si="10"/>
        <v>1.3237876511926148</v>
      </c>
      <c r="X35" s="6">
        <f t="shared" si="10"/>
        <v>1.3661322843213357</v>
      </c>
      <c r="Y35" s="6">
        <f t="shared" si="10"/>
        <v>1.4091335725088965</v>
      </c>
      <c r="Z35" s="6">
        <f t="shared" si="10"/>
        <v>1.4527069105263422</v>
      </c>
      <c r="AA35" s="6">
        <f t="shared" si="10"/>
        <v>1.4970753357708473</v>
      </c>
      <c r="AB35" s="6">
        <f t="shared" si="10"/>
        <v>1.5465197746677806</v>
      </c>
      <c r="AC35" s="6">
        <f t="shared" si="10"/>
        <v>1.5923577204246604</v>
      </c>
      <c r="AD35" s="6">
        <f t="shared" si="10"/>
        <v>1.6361609475436227</v>
      </c>
      <c r="AE35" s="6">
        <f t="shared" si="10"/>
        <v>1.7443580941493946</v>
      </c>
      <c r="AF35" s="6">
        <f t="shared" si="10"/>
        <v>1.7891236252133509</v>
      </c>
      <c r="AG35" s="6">
        <f t="shared" si="10"/>
        <v>1.8346548065680912</v>
      </c>
      <c r="AH35" s="6">
        <f t="shared" si="10"/>
        <v>1.878660563397045</v>
      </c>
      <c r="AI35" s="6">
        <f t="shared" ref="AI35:AY35" si="11">AI11/AI26*100</f>
        <v>1.9217905333845899</v>
      </c>
      <c r="AJ35" s="6">
        <f t="shared" si="11"/>
        <v>1.9642511103016169</v>
      </c>
      <c r="AK35" s="6">
        <f t="shared" si="11"/>
        <v>2.0088860913456572</v>
      </c>
      <c r="AL35" s="6">
        <f t="shared" si="11"/>
        <v>2.0536461406741124</v>
      </c>
      <c r="AM35" s="6">
        <f t="shared" si="11"/>
        <v>2.0973700904463879</v>
      </c>
      <c r="AN35" s="6">
        <f t="shared" si="11"/>
        <v>2.1402408309110328</v>
      </c>
      <c r="AO35" s="6">
        <f t="shared" si="11"/>
        <v>2.1813790511432125</v>
      </c>
      <c r="AP35" s="6">
        <f t="shared" si="11"/>
        <v>2.2236024493407567</v>
      </c>
      <c r="AQ35" s="6">
        <f t="shared" si="11"/>
        <v>2.2637597309424535</v>
      </c>
      <c r="AR35" s="6">
        <f t="shared" si="11"/>
        <v>2.3027073953232833</v>
      </c>
      <c r="AS35" s="6">
        <f t="shared" si="11"/>
        <v>2.3430436644145596</v>
      </c>
      <c r="AT35" s="6">
        <f t="shared" si="11"/>
        <v>2.3826320968932237</v>
      </c>
      <c r="AU35" s="6">
        <f t="shared" si="11"/>
        <v>2.4254478398988781</v>
      </c>
      <c r="AV35" s="6">
        <f t="shared" si="11"/>
        <v>2.4671010915662395</v>
      </c>
      <c r="AW35" s="6">
        <f t="shared" si="11"/>
        <v>2.5084593562292894</v>
      </c>
      <c r="AX35" s="6">
        <f t="shared" si="11"/>
        <v>2.5516012509531052</v>
      </c>
      <c r="AY35" s="6">
        <f t="shared" si="11"/>
        <v>2.595245253584904</v>
      </c>
      <c r="AZ35" s="6">
        <f t="shared" si="9"/>
        <v>1.8074603726369352</v>
      </c>
      <c r="BA35" s="7"/>
    </row>
    <row r="36" spans="2:53" s="3" customFormat="1" x14ac:dyDescent="0.25">
      <c r="B36" s="3" t="s">
        <v>83</v>
      </c>
      <c r="C36" s="6">
        <f t="shared" ref="C36:AH36" si="12">C14/C26*100</f>
        <v>1.933756866260091</v>
      </c>
      <c r="D36" s="6">
        <f t="shared" si="12"/>
        <v>1.947462816338573</v>
      </c>
      <c r="E36" s="6">
        <f t="shared" si="12"/>
        <v>1.9004396269990422</v>
      </c>
      <c r="F36" s="6">
        <f t="shared" si="12"/>
        <v>1.8821303086865928</v>
      </c>
      <c r="G36" s="6">
        <f t="shared" si="12"/>
        <v>1.865244877252904</v>
      </c>
      <c r="H36" s="6">
        <f t="shared" si="12"/>
        <v>1.8515343371536888</v>
      </c>
      <c r="I36" s="6">
        <f t="shared" si="12"/>
        <v>1.8407799222213805</v>
      </c>
      <c r="J36" s="6">
        <f t="shared" si="12"/>
        <v>1.8322029341070416</v>
      </c>
      <c r="K36" s="6">
        <f t="shared" si="12"/>
        <v>1.8247602686511752</v>
      </c>
      <c r="L36" s="6">
        <f t="shared" si="12"/>
        <v>1.8190995140532451</v>
      </c>
      <c r="M36" s="6">
        <f t="shared" si="12"/>
        <v>1.8153732206421327</v>
      </c>
      <c r="N36" s="6">
        <f t="shared" si="12"/>
        <v>1.8129292851448917</v>
      </c>
      <c r="O36" s="6">
        <f t="shared" si="12"/>
        <v>1.8109259503062736</v>
      </c>
      <c r="P36" s="6">
        <f t="shared" si="12"/>
        <v>1.8088363507204428</v>
      </c>
      <c r="Q36" s="6">
        <f t="shared" si="12"/>
        <v>1.8067822711212298</v>
      </c>
      <c r="R36" s="6">
        <f t="shared" si="12"/>
        <v>1.8053916236746452</v>
      </c>
      <c r="S36" s="6">
        <f t="shared" si="12"/>
        <v>1.8036231246890386</v>
      </c>
      <c r="T36" s="6">
        <f t="shared" si="12"/>
        <v>1.8012974754529256</v>
      </c>
      <c r="U36" s="6">
        <f t="shared" si="12"/>
        <v>1.7979816110460241</v>
      </c>
      <c r="V36" s="6">
        <f t="shared" si="12"/>
        <v>1.7939937553360923</v>
      </c>
      <c r="W36" s="6">
        <f t="shared" si="12"/>
        <v>1.7897997863699198</v>
      </c>
      <c r="X36" s="6">
        <f t="shared" si="12"/>
        <v>1.7845660699892079</v>
      </c>
      <c r="Y36" s="6">
        <f t="shared" si="12"/>
        <v>1.7786645405790427</v>
      </c>
      <c r="Z36" s="6">
        <f t="shared" si="12"/>
        <v>1.7720235698048477</v>
      </c>
      <c r="AA36" s="6">
        <f t="shared" si="12"/>
        <v>1.7655097515855089</v>
      </c>
      <c r="AB36" s="6">
        <f t="shared" si="12"/>
        <v>1.7589101506723948</v>
      </c>
      <c r="AC36" s="6">
        <f t="shared" si="12"/>
        <v>1.7517571872590405</v>
      </c>
      <c r="AD36" s="6">
        <f t="shared" si="12"/>
        <v>1.7443966424008275</v>
      </c>
      <c r="AE36" s="6">
        <f t="shared" si="12"/>
        <v>1.7370244086033442</v>
      </c>
      <c r="AF36" s="6">
        <f t="shared" si="12"/>
        <v>1.7301167897242076</v>
      </c>
      <c r="AG36" s="6">
        <f t="shared" si="12"/>
        <v>1.7237232839780645</v>
      </c>
      <c r="AH36" s="6">
        <f t="shared" si="12"/>
        <v>1.717545636020974</v>
      </c>
      <c r="AI36" s="6">
        <f t="shared" ref="AI36:AY36" si="13">AI14/AI26*100</f>
        <v>1.7117325788989637</v>
      </c>
      <c r="AJ36" s="6">
        <f t="shared" si="13"/>
        <v>1.7064291854857458</v>
      </c>
      <c r="AK36" s="6">
        <f t="shared" si="13"/>
        <v>1.7018808643758279</v>
      </c>
      <c r="AL36" s="6">
        <f t="shared" si="13"/>
        <v>1.6980965002138761</v>
      </c>
      <c r="AM36" s="6">
        <f t="shared" si="13"/>
        <v>1.6950700811188883</v>
      </c>
      <c r="AN36" s="6">
        <f t="shared" si="13"/>
        <v>1.6928182450872162</v>
      </c>
      <c r="AO36" s="6">
        <f t="shared" si="13"/>
        <v>1.6912685628705155</v>
      </c>
      <c r="AP36" s="6">
        <f t="shared" si="13"/>
        <v>1.6903705325823328</v>
      </c>
      <c r="AQ36" s="6">
        <f t="shared" si="13"/>
        <v>1.6898644059383454</v>
      </c>
      <c r="AR36" s="6">
        <f t="shared" si="13"/>
        <v>1.6897141105057312</v>
      </c>
      <c r="AS36" s="6">
        <f t="shared" si="13"/>
        <v>1.6899187037735006</v>
      </c>
      <c r="AT36" s="6">
        <f t="shared" si="13"/>
        <v>1.6904087849341027</v>
      </c>
      <c r="AU36" s="6">
        <f t="shared" si="13"/>
        <v>1.6909227493757772</v>
      </c>
      <c r="AV36" s="6">
        <f t="shared" si="13"/>
        <v>1.6911183809739203</v>
      </c>
      <c r="AW36" s="6">
        <f t="shared" si="13"/>
        <v>1.6910487160548473</v>
      </c>
      <c r="AX36" s="6">
        <f t="shared" si="13"/>
        <v>1.690835206399171</v>
      </c>
      <c r="AY36" s="6">
        <f t="shared" si="13"/>
        <v>1.6905215685172601</v>
      </c>
      <c r="AZ36" s="6">
        <f t="shared" si="9"/>
        <v>-0.24323529774283092</v>
      </c>
      <c r="BA36" s="7"/>
    </row>
    <row r="37" spans="2:53" s="3" customFormat="1" x14ac:dyDescent="0.25">
      <c r="B37" s="3" t="s">
        <v>84</v>
      </c>
      <c r="C37" s="6">
        <f t="shared" ref="C37:AH37" si="14">(C22-(C8+C9+C11+C14))/C26*100</f>
        <v>11.174538362185885</v>
      </c>
      <c r="D37" s="6">
        <f t="shared" si="14"/>
        <v>11.094887579834726</v>
      </c>
      <c r="E37" s="6">
        <f t="shared" si="14"/>
        <v>10.969748986476224</v>
      </c>
      <c r="F37" s="6">
        <f t="shared" si="14"/>
        <v>10.842685777420405</v>
      </c>
      <c r="G37" s="6">
        <f t="shared" si="14"/>
        <v>10.477164980965338</v>
      </c>
      <c r="H37" s="6">
        <f t="shared" si="14"/>
        <v>10.308895873312071</v>
      </c>
      <c r="I37" s="6">
        <f t="shared" si="14"/>
        <v>10.347987178716027</v>
      </c>
      <c r="J37" s="6">
        <f t="shared" si="14"/>
        <v>10.524572013158636</v>
      </c>
      <c r="K37" s="6">
        <f t="shared" si="14"/>
        <v>10.720593602262438</v>
      </c>
      <c r="L37" s="6">
        <f t="shared" si="14"/>
        <v>10.694824890813759</v>
      </c>
      <c r="M37" s="6">
        <f t="shared" si="14"/>
        <v>10.690302529547139</v>
      </c>
      <c r="N37" s="6">
        <f t="shared" si="14"/>
        <v>10.664480002346879</v>
      </c>
      <c r="O37" s="6">
        <f t="shared" si="14"/>
        <v>10.659942533746083</v>
      </c>
      <c r="P37" s="6">
        <f t="shared" si="14"/>
        <v>10.632170207714823</v>
      </c>
      <c r="Q37" s="6">
        <f t="shared" si="14"/>
        <v>10.603328826528035</v>
      </c>
      <c r="R37" s="6">
        <f t="shared" si="14"/>
        <v>10.574245841834342</v>
      </c>
      <c r="S37" s="6">
        <f t="shared" si="14"/>
        <v>10.544729541315904</v>
      </c>
      <c r="T37" s="6">
        <f t="shared" si="14"/>
        <v>10.515515478639553</v>
      </c>
      <c r="U37" s="6">
        <f t="shared" si="14"/>
        <v>10.486813732228667</v>
      </c>
      <c r="V37" s="6">
        <f t="shared" si="14"/>
        <v>10.468520747648354</v>
      </c>
      <c r="W37" s="6">
        <f t="shared" si="14"/>
        <v>10.450426239418162</v>
      </c>
      <c r="X37" s="6">
        <f t="shared" si="14"/>
        <v>10.430863269035878</v>
      </c>
      <c r="Y37" s="6">
        <f t="shared" si="14"/>
        <v>10.410538524425355</v>
      </c>
      <c r="Z37" s="6">
        <f t="shared" si="14"/>
        <v>10.39090088309162</v>
      </c>
      <c r="AA37" s="6">
        <f t="shared" si="14"/>
        <v>10.371088801430973</v>
      </c>
      <c r="AB37" s="6">
        <f t="shared" si="14"/>
        <v>10.353238975144111</v>
      </c>
      <c r="AC37" s="6">
        <f t="shared" si="14"/>
        <v>10.337475084725464</v>
      </c>
      <c r="AD37" s="6">
        <f t="shared" si="14"/>
        <v>10.323014718857012</v>
      </c>
      <c r="AE37" s="6">
        <f t="shared" si="14"/>
        <v>10.310802441947295</v>
      </c>
      <c r="AF37" s="6">
        <f t="shared" si="14"/>
        <v>10.299804680636004</v>
      </c>
      <c r="AG37" s="6">
        <f t="shared" si="14"/>
        <v>10.290856653039244</v>
      </c>
      <c r="AH37" s="6">
        <f t="shared" si="14"/>
        <v>10.283855225017453</v>
      </c>
      <c r="AI37" s="6">
        <f t="shared" ref="AI37:AY37" si="15">(AI22-(AI8+AI9+AI11+AI14))/AI26*100</f>
        <v>10.27754760237946</v>
      </c>
      <c r="AJ37" s="6">
        <f t="shared" si="15"/>
        <v>10.272167290564797</v>
      </c>
      <c r="AK37" s="6">
        <f t="shared" si="15"/>
        <v>10.266139169891732</v>
      </c>
      <c r="AL37" s="6">
        <f t="shared" si="15"/>
        <v>10.259670181962806</v>
      </c>
      <c r="AM37" s="6">
        <f t="shared" si="15"/>
        <v>10.25289802828814</v>
      </c>
      <c r="AN37" s="6">
        <f t="shared" si="15"/>
        <v>10.246584261971158</v>
      </c>
      <c r="AO37" s="6">
        <f t="shared" si="15"/>
        <v>10.240561548047159</v>
      </c>
      <c r="AP37" s="6">
        <f t="shared" si="15"/>
        <v>10.233828044832949</v>
      </c>
      <c r="AQ37" s="6">
        <f t="shared" si="15"/>
        <v>10.226531614113139</v>
      </c>
      <c r="AR37" s="6">
        <f t="shared" si="15"/>
        <v>10.218548777153568</v>
      </c>
      <c r="AS37" s="6">
        <f t="shared" si="15"/>
        <v>10.210512479229052</v>
      </c>
      <c r="AT37" s="6">
        <f t="shared" si="15"/>
        <v>10.202160870136261</v>
      </c>
      <c r="AU37" s="6">
        <f t="shared" si="15"/>
        <v>10.193793699806566</v>
      </c>
      <c r="AV37" s="6">
        <f t="shared" si="15"/>
        <v>10.184995077149901</v>
      </c>
      <c r="AW37" s="6">
        <f t="shared" si="15"/>
        <v>10.175362516613944</v>
      </c>
      <c r="AX37" s="6">
        <f t="shared" si="15"/>
        <v>10.16537465809358</v>
      </c>
      <c r="AY37" s="6">
        <f t="shared" si="15"/>
        <v>10.155038703295192</v>
      </c>
      <c r="AZ37" s="6">
        <f t="shared" si="9"/>
        <v>-1.0194996588906928</v>
      </c>
      <c r="BA37" s="7"/>
    </row>
    <row r="38" spans="2:53" s="3" customFormat="1" x14ac:dyDescent="0.25">
      <c r="B38" s="3" t="s">
        <v>85</v>
      </c>
      <c r="C38" s="6">
        <f>SUM(C33:C37)</f>
        <v>20.674237579884156</v>
      </c>
      <c r="D38" s="6">
        <f t="shared" ref="D38:AY38" si="16">SUM(D33:D37)</f>
        <v>20.714243294880148</v>
      </c>
      <c r="E38" s="6">
        <f t="shared" si="16"/>
        <v>20.536898316999086</v>
      </c>
      <c r="F38" s="6">
        <f t="shared" si="16"/>
        <v>20.514330142911838</v>
      </c>
      <c r="G38" s="6">
        <f t="shared" si="16"/>
        <v>20.218794130499596</v>
      </c>
      <c r="H38" s="6">
        <f t="shared" si="16"/>
        <v>20.125238047882352</v>
      </c>
      <c r="I38" s="6">
        <f t="shared" si="16"/>
        <v>20.371136627008028</v>
      </c>
      <c r="J38" s="6">
        <f t="shared" si="16"/>
        <v>20.636796779349119</v>
      </c>
      <c r="K38" s="6">
        <f t="shared" si="16"/>
        <v>20.937944500027264</v>
      </c>
      <c r="L38" s="6">
        <f t="shared" si="16"/>
        <v>21.015424891521196</v>
      </c>
      <c r="M38" s="6">
        <f t="shared" si="16"/>
        <v>21.121526445372488</v>
      </c>
      <c r="N38" s="6">
        <f t="shared" si="16"/>
        <v>21.213154469753377</v>
      </c>
      <c r="O38" s="6">
        <f t="shared" si="16"/>
        <v>21.332993089960869</v>
      </c>
      <c r="P38" s="6">
        <f t="shared" si="16"/>
        <v>21.449808824866857</v>
      </c>
      <c r="Q38" s="6">
        <f t="shared" si="16"/>
        <v>21.565954980855967</v>
      </c>
      <c r="R38" s="6">
        <f t="shared" si="16"/>
        <v>21.689256426960732</v>
      </c>
      <c r="S38" s="6">
        <f t="shared" si="16"/>
        <v>21.809432864103151</v>
      </c>
      <c r="T38" s="6">
        <f t="shared" si="16"/>
        <v>21.935652672982471</v>
      </c>
      <c r="U38" s="6">
        <f t="shared" si="16"/>
        <v>22.049993568799358</v>
      </c>
      <c r="V38" s="6">
        <f t="shared" si="16"/>
        <v>22.16295163416455</v>
      </c>
      <c r="W38" s="6">
        <f t="shared" si="16"/>
        <v>22.285496752534073</v>
      </c>
      <c r="X38" s="6">
        <f t="shared" si="16"/>
        <v>22.400739401796613</v>
      </c>
      <c r="Y38" s="6">
        <f t="shared" si="16"/>
        <v>22.515700463812621</v>
      </c>
      <c r="Z38" s="6">
        <f t="shared" si="16"/>
        <v>22.625879862599035</v>
      </c>
      <c r="AA38" s="6">
        <f t="shared" si="16"/>
        <v>22.731784020340292</v>
      </c>
      <c r="AB38" s="6">
        <f t="shared" si="16"/>
        <v>22.840472898903485</v>
      </c>
      <c r="AC38" s="6">
        <f t="shared" si="16"/>
        <v>22.945218770456748</v>
      </c>
      <c r="AD38" s="6">
        <f t="shared" si="16"/>
        <v>23.05382348855645</v>
      </c>
      <c r="AE38" s="6">
        <f t="shared" si="16"/>
        <v>23.215934867955387</v>
      </c>
      <c r="AF38" s="6">
        <f t="shared" si="16"/>
        <v>23.311915771255673</v>
      </c>
      <c r="AG38" s="6">
        <f t="shared" si="16"/>
        <v>23.409233488855271</v>
      </c>
      <c r="AH38" s="6">
        <f t="shared" si="16"/>
        <v>23.50833803575652</v>
      </c>
      <c r="AI38" s="6">
        <f t="shared" si="16"/>
        <v>23.609677324847073</v>
      </c>
      <c r="AJ38" s="6">
        <f t="shared" si="16"/>
        <v>23.713579661559621</v>
      </c>
      <c r="AK38" s="6">
        <f t="shared" si="16"/>
        <v>23.817781966089761</v>
      </c>
      <c r="AL38" s="6">
        <f t="shared" si="16"/>
        <v>23.920359862381268</v>
      </c>
      <c r="AM38" s="6">
        <f t="shared" si="16"/>
        <v>24.024290705394172</v>
      </c>
      <c r="AN38" s="6">
        <f t="shared" si="16"/>
        <v>24.11510502339457</v>
      </c>
      <c r="AO38" s="6">
        <f t="shared" si="16"/>
        <v>24.211895586382788</v>
      </c>
      <c r="AP38" s="6">
        <f t="shared" si="16"/>
        <v>24.308993972264833</v>
      </c>
      <c r="AQ38" s="6">
        <f t="shared" si="16"/>
        <v>24.401160969114887</v>
      </c>
      <c r="AR38" s="6">
        <f t="shared" si="16"/>
        <v>24.489764685701672</v>
      </c>
      <c r="AS38" s="6">
        <f t="shared" si="16"/>
        <v>24.580036250293873</v>
      </c>
      <c r="AT38" s="6">
        <f t="shared" si="16"/>
        <v>24.66920926648875</v>
      </c>
      <c r="AU38" s="6">
        <f t="shared" si="16"/>
        <v>24.761539808012337</v>
      </c>
      <c r="AV38" s="6">
        <f t="shared" si="16"/>
        <v>24.850074823658996</v>
      </c>
      <c r="AW38" s="6">
        <f t="shared" si="16"/>
        <v>24.936409349868725</v>
      </c>
      <c r="AX38" s="6">
        <f t="shared" si="16"/>
        <v>25.023801607047325</v>
      </c>
      <c r="AY38" s="6">
        <f t="shared" si="16"/>
        <v>25.112195337103365</v>
      </c>
      <c r="AZ38" s="6">
        <f t="shared" si="9"/>
        <v>4.437957757219209</v>
      </c>
      <c r="BA38" s="7"/>
    </row>
    <row r="39" spans="2:53" s="3" customFormat="1" x14ac:dyDescent="0.25">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7"/>
    </row>
    <row r="40" spans="2:53" s="3" customFormat="1" x14ac:dyDescent="0.25">
      <c r="B40" s="11" t="s">
        <v>86</v>
      </c>
      <c r="C40" s="6"/>
      <c r="D40" s="6"/>
      <c r="E40" s="6"/>
      <c r="F40" s="6"/>
      <c r="G40" s="6"/>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7"/>
    </row>
    <row r="41" spans="2:53" s="3" customFormat="1" x14ac:dyDescent="0.25">
      <c r="B41" s="3" t="s">
        <v>80</v>
      </c>
      <c r="C41" s="6">
        <f t="shared" ref="C41:AH41" si="17">C12/C26*100</f>
        <v>2.3598064764682456</v>
      </c>
      <c r="D41" s="6">
        <f t="shared" si="17"/>
        <v>2.4109461599286264</v>
      </c>
      <c r="E41" s="6">
        <f t="shared" si="17"/>
        <v>2.4016144899479692</v>
      </c>
      <c r="F41" s="6">
        <f t="shared" si="17"/>
        <v>2.3888817817608259</v>
      </c>
      <c r="G41" s="6">
        <f t="shared" si="17"/>
        <v>2.4179610381935275</v>
      </c>
      <c r="H41" s="6">
        <f t="shared" si="17"/>
        <v>2.4492140544000356</v>
      </c>
      <c r="I41" s="6">
        <f t="shared" si="17"/>
        <v>2.3539937395644817</v>
      </c>
      <c r="J41" s="6">
        <f t="shared" si="17"/>
        <v>2.3862196979130377</v>
      </c>
      <c r="K41" s="6">
        <f t="shared" si="17"/>
        <v>2.4189615936372011</v>
      </c>
      <c r="L41" s="6">
        <f t="shared" si="17"/>
        <v>2.4528072070254399</v>
      </c>
      <c r="M41" s="6">
        <f t="shared" si="17"/>
        <v>2.4889222002222757</v>
      </c>
      <c r="N41" s="6">
        <f t="shared" si="17"/>
        <v>2.5247941840756098</v>
      </c>
      <c r="O41" s="6">
        <f t="shared" si="17"/>
        <v>2.5612875096628072</v>
      </c>
      <c r="P41" s="6">
        <f t="shared" si="17"/>
        <v>2.5978238241900518</v>
      </c>
      <c r="Q41" s="6">
        <f t="shared" si="17"/>
        <v>2.6347587802910346</v>
      </c>
      <c r="R41" s="6">
        <f t="shared" si="17"/>
        <v>2.6736134855292177</v>
      </c>
      <c r="S41" s="6">
        <f t="shared" si="17"/>
        <v>2.7111926058023692</v>
      </c>
      <c r="T41" s="6">
        <f t="shared" si="17"/>
        <v>2.7487326792034734</v>
      </c>
      <c r="U41" s="6">
        <f t="shared" si="17"/>
        <v>2.7856667624572125</v>
      </c>
      <c r="V41" s="6">
        <f t="shared" si="17"/>
        <v>2.8227657870941845</v>
      </c>
      <c r="W41" s="6">
        <f t="shared" si="17"/>
        <v>2.8613104714993507</v>
      </c>
      <c r="X41" s="6">
        <f t="shared" si="17"/>
        <v>2.8978770750861105</v>
      </c>
      <c r="Y41" s="6">
        <f t="shared" si="17"/>
        <v>2.9329721422475901</v>
      </c>
      <c r="Z41" s="6">
        <f t="shared" si="17"/>
        <v>2.9670838810906486</v>
      </c>
      <c r="AA41" s="6">
        <f t="shared" si="17"/>
        <v>3.0013539301025181</v>
      </c>
      <c r="AB41" s="6">
        <f t="shared" si="17"/>
        <v>3.0347805639468448</v>
      </c>
      <c r="AC41" s="6">
        <f t="shared" si="17"/>
        <v>3.067408351202634</v>
      </c>
      <c r="AD41" s="6">
        <f t="shared" si="17"/>
        <v>3.0992191719620603</v>
      </c>
      <c r="AE41" s="6">
        <f t="shared" si="17"/>
        <v>3.1304138620524009</v>
      </c>
      <c r="AF41" s="6">
        <f t="shared" si="17"/>
        <v>3.1624557306361143</v>
      </c>
      <c r="AG41" s="6">
        <f t="shared" si="17"/>
        <v>3.1940174648831872</v>
      </c>
      <c r="AH41" s="6">
        <f t="shared" si="17"/>
        <v>3.225208816054332</v>
      </c>
      <c r="AI41" s="6">
        <f t="shared" ref="AI41:AY41" si="18">AI12/AI26*100</f>
        <v>3.2561188525352254</v>
      </c>
      <c r="AJ41" s="6">
        <f t="shared" si="18"/>
        <v>3.2865959240968787</v>
      </c>
      <c r="AK41" s="6">
        <f t="shared" si="18"/>
        <v>3.3182790440659033</v>
      </c>
      <c r="AL41" s="6">
        <f t="shared" si="18"/>
        <v>3.3490617804256861</v>
      </c>
      <c r="AM41" s="6">
        <f t="shared" si="18"/>
        <v>3.3803248195178126</v>
      </c>
      <c r="AN41" s="6">
        <f t="shared" si="18"/>
        <v>3.412180836879128</v>
      </c>
      <c r="AO41" s="6">
        <f t="shared" si="18"/>
        <v>3.4438414019078976</v>
      </c>
      <c r="AP41" s="6">
        <f t="shared" si="18"/>
        <v>3.4763756145979685</v>
      </c>
      <c r="AQ41" s="6">
        <f t="shared" si="18"/>
        <v>3.5084211280951667</v>
      </c>
      <c r="AR41" s="6">
        <f t="shared" si="18"/>
        <v>3.5404299131402106</v>
      </c>
      <c r="AS41" s="6">
        <f t="shared" si="18"/>
        <v>3.5737169255582621</v>
      </c>
      <c r="AT41" s="6">
        <f t="shared" si="18"/>
        <v>3.6077851877343257</v>
      </c>
      <c r="AU41" s="6">
        <f t="shared" si="18"/>
        <v>3.6430904198043583</v>
      </c>
      <c r="AV41" s="6">
        <f t="shared" si="18"/>
        <v>3.6772507783193813</v>
      </c>
      <c r="AW41" s="6">
        <f t="shared" si="18"/>
        <v>3.7103816069544799</v>
      </c>
      <c r="AX41" s="6">
        <f t="shared" si="18"/>
        <v>3.7431872542914237</v>
      </c>
      <c r="AY41" s="6">
        <f t="shared" si="18"/>
        <v>3.7763070722982248</v>
      </c>
      <c r="AZ41" s="6">
        <f>AY41-C41</f>
        <v>1.4165005958299792</v>
      </c>
      <c r="BA41" s="7"/>
    </row>
    <row r="42" spans="2:53" s="3" customFormat="1" x14ac:dyDescent="0.25">
      <c r="B42" s="3" t="s">
        <v>83</v>
      </c>
      <c r="C42" s="6">
        <f t="shared" ref="C42:AH42" si="19">C13/C26*100</f>
        <v>3.4832790627096553</v>
      </c>
      <c r="D42" s="6">
        <f t="shared" si="19"/>
        <v>3.5165422740668633</v>
      </c>
      <c r="E42" s="6">
        <f t="shared" si="19"/>
        <v>3.4410659865691215</v>
      </c>
      <c r="F42" s="6">
        <f t="shared" si="19"/>
        <v>3.4182063950396766</v>
      </c>
      <c r="G42" s="6">
        <f t="shared" si="19"/>
        <v>3.3981904129681397</v>
      </c>
      <c r="H42" s="6">
        <f t="shared" si="19"/>
        <v>3.3846946032663481</v>
      </c>
      <c r="I42" s="6">
        <f t="shared" si="19"/>
        <v>3.3779432776266582</v>
      </c>
      <c r="J42" s="6">
        <f t="shared" si="19"/>
        <v>3.3748060956673673</v>
      </c>
      <c r="K42" s="6">
        <f t="shared" si="19"/>
        <v>3.3734562686099054</v>
      </c>
      <c r="L42" s="6">
        <f t="shared" si="19"/>
        <v>3.3727688793040778</v>
      </c>
      <c r="M42" s="6">
        <f t="shared" si="19"/>
        <v>3.3759353417279638</v>
      </c>
      <c r="N42" s="6">
        <f t="shared" si="19"/>
        <v>3.3795991161730305</v>
      </c>
      <c r="O42" s="6">
        <f t="shared" si="19"/>
        <v>3.3827253974652249</v>
      </c>
      <c r="P42" s="6">
        <f t="shared" si="19"/>
        <v>3.3836918952022654</v>
      </c>
      <c r="Q42" s="6">
        <f t="shared" si="19"/>
        <v>3.3827911971839737</v>
      </c>
      <c r="R42" s="6">
        <f t="shared" si="19"/>
        <v>3.3814699041780951</v>
      </c>
      <c r="S42" s="6">
        <f t="shared" si="19"/>
        <v>3.3774667266917282</v>
      </c>
      <c r="T42" s="6">
        <f t="shared" si="19"/>
        <v>3.3716714267618411</v>
      </c>
      <c r="U42" s="6">
        <f t="shared" si="19"/>
        <v>3.3633857008373393</v>
      </c>
      <c r="V42" s="6">
        <f t="shared" si="19"/>
        <v>3.3553596404035457</v>
      </c>
      <c r="W42" s="6">
        <f t="shared" si="19"/>
        <v>3.3456186265257752</v>
      </c>
      <c r="X42" s="6">
        <f t="shared" si="19"/>
        <v>3.333459453823445</v>
      </c>
      <c r="Y42" s="6">
        <f t="shared" si="19"/>
        <v>3.3196534755032223</v>
      </c>
      <c r="Z42" s="6">
        <f t="shared" si="19"/>
        <v>3.3043978098928104</v>
      </c>
      <c r="AA42" s="6">
        <f t="shared" si="19"/>
        <v>3.288648141785385</v>
      </c>
      <c r="AB42" s="6">
        <f t="shared" si="19"/>
        <v>3.272790747619593</v>
      </c>
      <c r="AC42" s="6">
        <f t="shared" si="19"/>
        <v>3.2564017288921479</v>
      </c>
      <c r="AD42" s="6">
        <f t="shared" si="19"/>
        <v>3.240188823802892</v>
      </c>
      <c r="AE42" s="6">
        <f t="shared" si="19"/>
        <v>3.2247155863984469</v>
      </c>
      <c r="AF42" s="6">
        <f t="shared" si="19"/>
        <v>3.2107552570836591</v>
      </c>
      <c r="AG42" s="6">
        <f t="shared" si="19"/>
        <v>3.1985522953299395</v>
      </c>
      <c r="AH42" s="6">
        <f t="shared" si="19"/>
        <v>3.187683846579445</v>
      </c>
      <c r="AI42" s="6">
        <f t="shared" ref="AI42:AY42" si="20">AI13/AI26*100</f>
        <v>3.1783594263400223</v>
      </c>
      <c r="AJ42" s="6">
        <f t="shared" si="20"/>
        <v>3.1708414914586993</v>
      </c>
      <c r="AK42" s="6">
        <f t="shared" si="20"/>
        <v>3.1653985826659152</v>
      </c>
      <c r="AL42" s="6">
        <f t="shared" si="20"/>
        <v>3.1619547341592802</v>
      </c>
      <c r="AM42" s="6">
        <f t="shared" si="20"/>
        <v>3.1604459151349746</v>
      </c>
      <c r="AN42" s="6">
        <f t="shared" si="20"/>
        <v>3.1607522678223705</v>
      </c>
      <c r="AO42" s="6">
        <f t="shared" si="20"/>
        <v>3.1626263133515438</v>
      </c>
      <c r="AP42" s="6">
        <f t="shared" si="20"/>
        <v>3.1657537053190508</v>
      </c>
      <c r="AQ42" s="6">
        <f t="shared" si="20"/>
        <v>3.1695104550338256</v>
      </c>
      <c r="AR42" s="6">
        <f t="shared" si="20"/>
        <v>3.1737484474378221</v>
      </c>
      <c r="AS42" s="6">
        <f t="shared" si="20"/>
        <v>3.1783612359200375</v>
      </c>
      <c r="AT42" s="6">
        <f t="shared" si="20"/>
        <v>3.1831352424540862</v>
      </c>
      <c r="AU42" s="6">
        <f t="shared" si="20"/>
        <v>3.187457228636323</v>
      </c>
      <c r="AV42" s="6">
        <f t="shared" si="20"/>
        <v>3.1906279865056058</v>
      </c>
      <c r="AW42" s="6">
        <f t="shared" si="20"/>
        <v>3.1927590527603313</v>
      </c>
      <c r="AX42" s="6">
        <f t="shared" si="20"/>
        <v>3.1940757972728835</v>
      </c>
      <c r="AY42" s="6">
        <f t="shared" si="20"/>
        <v>3.1946915123744084</v>
      </c>
      <c r="AZ42" s="6">
        <f t="shared" ref="AZ42:AZ46" si="21">AY42-C42</f>
        <v>-0.28858755033524686</v>
      </c>
      <c r="BA42" s="7"/>
    </row>
    <row r="43" spans="2:53" s="3" customFormat="1" x14ac:dyDescent="0.25">
      <c r="B43" s="3" t="s">
        <v>87</v>
      </c>
      <c r="C43" s="6">
        <f t="shared" ref="C43:AH43" si="22">C18/C26*100</f>
        <v>0.24080814442916926</v>
      </c>
      <c r="D43" s="6">
        <f t="shared" si="22"/>
        <v>0.27592502601156871</v>
      </c>
      <c r="E43" s="6">
        <f t="shared" si="22"/>
        <v>0.30174825896744534</v>
      </c>
      <c r="F43" s="6">
        <f t="shared" si="22"/>
        <v>0.32990113947239041</v>
      </c>
      <c r="G43" s="6">
        <f t="shared" si="22"/>
        <v>0.35633862692773127</v>
      </c>
      <c r="H43" s="6">
        <f t="shared" si="22"/>
        <v>0.38133629340842035</v>
      </c>
      <c r="I43" s="6">
        <f t="shared" si="22"/>
        <v>0.40516621809341957</v>
      </c>
      <c r="J43" s="6">
        <f t="shared" si="22"/>
        <v>0.42772114539210754</v>
      </c>
      <c r="K43" s="6">
        <f t="shared" si="22"/>
        <v>0.44895940679639207</v>
      </c>
      <c r="L43" s="6">
        <f t="shared" si="22"/>
        <v>0.45039485924981482</v>
      </c>
      <c r="M43" s="6">
        <f t="shared" si="22"/>
        <v>0.45190822924069873</v>
      </c>
      <c r="N43" s="6">
        <f t="shared" si="22"/>
        <v>0.45332922763708483</v>
      </c>
      <c r="O43" s="6">
        <f t="shared" si="22"/>
        <v>0.45469540306497852</v>
      </c>
      <c r="P43" s="6">
        <f t="shared" si="22"/>
        <v>0.45589199514547757</v>
      </c>
      <c r="Q43" s="6">
        <f t="shared" si="22"/>
        <v>0.45693582631880025</v>
      </c>
      <c r="R43" s="6">
        <f t="shared" si="22"/>
        <v>0.45796384610061858</v>
      </c>
      <c r="S43" s="6">
        <f t="shared" si="22"/>
        <v>0.45894023549742541</v>
      </c>
      <c r="T43" s="6">
        <f t="shared" si="22"/>
        <v>0.46010303072341652</v>
      </c>
      <c r="U43" s="6">
        <f t="shared" si="22"/>
        <v>0.46156042478838988</v>
      </c>
      <c r="V43" s="6">
        <f t="shared" si="22"/>
        <v>0.46329319357214549</v>
      </c>
      <c r="W43" s="6">
        <f t="shared" si="22"/>
        <v>0.46492277290678885</v>
      </c>
      <c r="X43" s="6">
        <f t="shared" si="22"/>
        <v>0.46604825974117181</v>
      </c>
      <c r="Y43" s="6">
        <f t="shared" si="22"/>
        <v>0.46661832474720122</v>
      </c>
      <c r="Z43" s="6">
        <f t="shared" si="22"/>
        <v>0.46702582021345662</v>
      </c>
      <c r="AA43" s="6">
        <f t="shared" si="22"/>
        <v>0.46676740650201198</v>
      </c>
      <c r="AB43" s="6">
        <f t="shared" si="22"/>
        <v>0.46682517272661117</v>
      </c>
      <c r="AC43" s="6">
        <f t="shared" si="22"/>
        <v>0.46756997355174884</v>
      </c>
      <c r="AD43" s="6">
        <f t="shared" si="22"/>
        <v>0.46874788445219423</v>
      </c>
      <c r="AE43" s="6">
        <f t="shared" si="22"/>
        <v>0.47040021225429435</v>
      </c>
      <c r="AF43" s="6">
        <f t="shared" si="22"/>
        <v>0.47241823674271377</v>
      </c>
      <c r="AG43" s="6">
        <f t="shared" si="22"/>
        <v>0.47455074622677867</v>
      </c>
      <c r="AH43" s="6">
        <f t="shared" si="22"/>
        <v>0.47673168969964319</v>
      </c>
      <c r="AI43" s="6">
        <f t="shared" ref="AI43:AY43" si="23">AI18/AI26*100</f>
        <v>0.47872091807236911</v>
      </c>
      <c r="AJ43" s="6">
        <f t="shared" si="23"/>
        <v>0.48057851818162145</v>
      </c>
      <c r="AK43" s="6">
        <f t="shared" si="23"/>
        <v>0.48186581904868964</v>
      </c>
      <c r="AL43" s="6">
        <f t="shared" si="23"/>
        <v>0.48283028482161894</v>
      </c>
      <c r="AM43" s="6">
        <f t="shared" si="23"/>
        <v>0.48348165692229833</v>
      </c>
      <c r="AN43" s="6">
        <f t="shared" si="23"/>
        <v>0.48424949090402913</v>
      </c>
      <c r="AO43" s="6">
        <f t="shared" si="23"/>
        <v>0.48504997577193015</v>
      </c>
      <c r="AP43" s="6">
        <f t="shared" si="23"/>
        <v>0.48589008841683073</v>
      </c>
      <c r="AQ43" s="6">
        <f t="shared" si="23"/>
        <v>0.48676018923801179</v>
      </c>
      <c r="AR43" s="6">
        <f t="shared" si="23"/>
        <v>0.48757637894416594</v>
      </c>
      <c r="AS43" s="6">
        <f t="shared" si="23"/>
        <v>0.48831073055495711</v>
      </c>
      <c r="AT43" s="6">
        <f t="shared" si="23"/>
        <v>0.48892843399346309</v>
      </c>
      <c r="AU43" s="6">
        <f t="shared" si="23"/>
        <v>0.48969582404542517</v>
      </c>
      <c r="AV43" s="6">
        <f t="shared" si="23"/>
        <v>0.49052931070016659</v>
      </c>
      <c r="AW43" s="6">
        <f t="shared" si="23"/>
        <v>0.491267396130185</v>
      </c>
      <c r="AX43" s="6">
        <f t="shared" si="23"/>
        <v>0.49200535481963814</v>
      </c>
      <c r="AY43" s="6">
        <f t="shared" si="23"/>
        <v>0.49269757106323459</v>
      </c>
      <c r="AZ43" s="6">
        <f t="shared" si="21"/>
        <v>0.25188942663406533</v>
      </c>
      <c r="BA43" s="8"/>
    </row>
    <row r="44" spans="2:53" s="3" customFormat="1" x14ac:dyDescent="0.25">
      <c r="B44" s="3" t="s">
        <v>85</v>
      </c>
      <c r="C44" s="6">
        <f>C41+C42+C43</f>
        <v>6.0838936836070703</v>
      </c>
      <c r="D44" s="6">
        <f t="shared" ref="D44:AY44" si="24">D41+D42+D43</f>
        <v>6.2034134600070585</v>
      </c>
      <c r="E44" s="6">
        <f t="shared" si="24"/>
        <v>6.1444287354845359</v>
      </c>
      <c r="F44" s="6">
        <f t="shared" si="24"/>
        <v>6.136989316272893</v>
      </c>
      <c r="G44" s="6">
        <f t="shared" si="24"/>
        <v>6.1724900780893988</v>
      </c>
      <c r="H44" s="6">
        <f t="shared" si="24"/>
        <v>6.215244951074804</v>
      </c>
      <c r="I44" s="6">
        <f t="shared" si="24"/>
        <v>6.1371032352845587</v>
      </c>
      <c r="J44" s="6">
        <f t="shared" si="24"/>
        <v>6.1887469389725123</v>
      </c>
      <c r="K44" s="6">
        <f t="shared" si="24"/>
        <v>6.2413772690434985</v>
      </c>
      <c r="L44" s="6">
        <f t="shared" si="24"/>
        <v>6.2759709455793322</v>
      </c>
      <c r="M44" s="6">
        <f t="shared" si="24"/>
        <v>6.3167657711909388</v>
      </c>
      <c r="N44" s="6">
        <f t="shared" si="24"/>
        <v>6.3577225278857252</v>
      </c>
      <c r="O44" s="6">
        <f t="shared" si="24"/>
        <v>6.3987083101930109</v>
      </c>
      <c r="P44" s="6">
        <f t="shared" si="24"/>
        <v>6.4374077145377946</v>
      </c>
      <c r="Q44" s="6">
        <f t="shared" si="24"/>
        <v>6.4744858037938089</v>
      </c>
      <c r="R44" s="6">
        <f t="shared" si="24"/>
        <v>6.5130472358079317</v>
      </c>
      <c r="S44" s="6">
        <f t="shared" si="24"/>
        <v>6.5475995679915231</v>
      </c>
      <c r="T44" s="6">
        <f t="shared" si="24"/>
        <v>6.5805071366887313</v>
      </c>
      <c r="U44" s="6">
        <f t="shared" si="24"/>
        <v>6.610612888082942</v>
      </c>
      <c r="V44" s="6">
        <f t="shared" si="24"/>
        <v>6.6414186210698753</v>
      </c>
      <c r="W44" s="6">
        <f t="shared" si="24"/>
        <v>6.6718518709319152</v>
      </c>
      <c r="X44" s="6">
        <f t="shared" si="24"/>
        <v>6.6973847886507265</v>
      </c>
      <c r="Y44" s="6">
        <f t="shared" si="24"/>
        <v>6.7192439424980135</v>
      </c>
      <c r="Z44" s="6">
        <f t="shared" si="24"/>
        <v>6.7385075111969153</v>
      </c>
      <c r="AA44" s="6">
        <f t="shared" si="24"/>
        <v>6.7567694783899146</v>
      </c>
      <c r="AB44" s="6">
        <f t="shared" si="24"/>
        <v>6.7743964842930486</v>
      </c>
      <c r="AC44" s="6">
        <f t="shared" si="24"/>
        <v>6.791380053646531</v>
      </c>
      <c r="AD44" s="6">
        <f t="shared" si="24"/>
        <v>6.8081558802171473</v>
      </c>
      <c r="AE44" s="6">
        <f t="shared" si="24"/>
        <v>6.8255296607051426</v>
      </c>
      <c r="AF44" s="6">
        <f t="shared" si="24"/>
        <v>6.8456292244624866</v>
      </c>
      <c r="AG44" s="6">
        <f t="shared" si="24"/>
        <v>6.867120506439905</v>
      </c>
      <c r="AH44" s="6">
        <f t="shared" si="24"/>
        <v>6.8896243523334197</v>
      </c>
      <c r="AI44" s="6">
        <f t="shared" si="24"/>
        <v>6.913199196947617</v>
      </c>
      <c r="AJ44" s="6">
        <f t="shared" si="24"/>
        <v>6.9380159337371996</v>
      </c>
      <c r="AK44" s="6">
        <f t="shared" si="24"/>
        <v>6.9655434457805079</v>
      </c>
      <c r="AL44" s="6">
        <f t="shared" si="24"/>
        <v>6.9938467994065849</v>
      </c>
      <c r="AM44" s="6">
        <f t="shared" si="24"/>
        <v>7.024252391575085</v>
      </c>
      <c r="AN44" s="6">
        <f t="shared" si="24"/>
        <v>7.0571825956055267</v>
      </c>
      <c r="AO44" s="6">
        <f t="shared" si="24"/>
        <v>7.0915176910313713</v>
      </c>
      <c r="AP44" s="6">
        <f t="shared" si="24"/>
        <v>7.1280194083338504</v>
      </c>
      <c r="AQ44" s="6">
        <f t="shared" si="24"/>
        <v>7.1646917723670036</v>
      </c>
      <c r="AR44" s="6">
        <f t="shared" si="24"/>
        <v>7.2017547395221984</v>
      </c>
      <c r="AS44" s="6">
        <f t="shared" si="24"/>
        <v>7.2403888920332573</v>
      </c>
      <c r="AT44" s="6">
        <f t="shared" si="24"/>
        <v>7.2798488641818748</v>
      </c>
      <c r="AU44" s="6">
        <f t="shared" si="24"/>
        <v>7.3202434724861067</v>
      </c>
      <c r="AV44" s="6">
        <f t="shared" si="24"/>
        <v>7.3584080755251531</v>
      </c>
      <c r="AW44" s="6">
        <f t="shared" si="24"/>
        <v>7.3944080558449965</v>
      </c>
      <c r="AX44" s="6">
        <f t="shared" si="24"/>
        <v>7.4292684063839456</v>
      </c>
      <c r="AY44" s="6">
        <f t="shared" si="24"/>
        <v>7.4636961557358683</v>
      </c>
      <c r="AZ44" s="6">
        <f t="shared" si="21"/>
        <v>1.379802472128798</v>
      </c>
      <c r="BA44" s="7"/>
    </row>
    <row r="45" spans="2:53" s="3" customFormat="1" x14ac:dyDescent="0.25">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7"/>
    </row>
    <row r="46" spans="2:53" s="3" customFormat="1" x14ac:dyDescent="0.25">
      <c r="B46" s="11" t="s">
        <v>88</v>
      </c>
      <c r="C46" s="6">
        <f>C38+C44</f>
        <v>26.758131263491226</v>
      </c>
      <c r="D46" s="6">
        <f t="shared" ref="D46:AY46" si="25">D38+D44</f>
        <v>26.917656754887208</v>
      </c>
      <c r="E46" s="6">
        <f t="shared" si="25"/>
        <v>26.681327052483621</v>
      </c>
      <c r="F46" s="6">
        <f t="shared" si="25"/>
        <v>26.65131945918473</v>
      </c>
      <c r="G46" s="6">
        <f t="shared" si="25"/>
        <v>26.391284208588996</v>
      </c>
      <c r="H46" s="6">
        <f t="shared" si="25"/>
        <v>26.340482998957157</v>
      </c>
      <c r="I46" s="6">
        <f t="shared" si="25"/>
        <v>26.508239862292587</v>
      </c>
      <c r="J46" s="6">
        <f t="shared" si="25"/>
        <v>26.825543718321633</v>
      </c>
      <c r="K46" s="6">
        <f t="shared" si="25"/>
        <v>27.179321769070761</v>
      </c>
      <c r="L46" s="6">
        <f t="shared" si="25"/>
        <v>27.291395837100527</v>
      </c>
      <c r="M46" s="6">
        <f t="shared" si="25"/>
        <v>27.438292216563426</v>
      </c>
      <c r="N46" s="6">
        <f t="shared" si="25"/>
        <v>27.570876997639104</v>
      </c>
      <c r="O46" s="6">
        <f t="shared" si="25"/>
        <v>27.731701400153881</v>
      </c>
      <c r="P46" s="6">
        <f t="shared" si="25"/>
        <v>27.887216539404651</v>
      </c>
      <c r="Q46" s="6">
        <f t="shared" si="25"/>
        <v>28.040440784649775</v>
      </c>
      <c r="R46" s="6">
        <f t="shared" si="25"/>
        <v>28.202303662768664</v>
      </c>
      <c r="S46" s="6">
        <f t="shared" si="25"/>
        <v>28.357032432094673</v>
      </c>
      <c r="T46" s="6">
        <f t="shared" si="25"/>
        <v>28.516159809671201</v>
      </c>
      <c r="U46" s="6">
        <f t="shared" si="25"/>
        <v>28.660606456882299</v>
      </c>
      <c r="V46" s="6">
        <f t="shared" si="25"/>
        <v>28.804370255234424</v>
      </c>
      <c r="W46" s="6">
        <f t="shared" si="25"/>
        <v>28.95734862346599</v>
      </c>
      <c r="X46" s="6">
        <f t="shared" si="25"/>
        <v>29.09812419044734</v>
      </c>
      <c r="Y46" s="6">
        <f t="shared" si="25"/>
        <v>29.234944406310635</v>
      </c>
      <c r="Z46" s="6">
        <f t="shared" si="25"/>
        <v>29.36438737379595</v>
      </c>
      <c r="AA46" s="6">
        <f t="shared" si="25"/>
        <v>29.488553498730205</v>
      </c>
      <c r="AB46" s="6">
        <f t="shared" si="25"/>
        <v>29.614869383196535</v>
      </c>
      <c r="AC46" s="6">
        <f t="shared" si="25"/>
        <v>29.736598824103279</v>
      </c>
      <c r="AD46" s="6">
        <f t="shared" si="25"/>
        <v>29.861979368773596</v>
      </c>
      <c r="AE46" s="6">
        <f t="shared" si="25"/>
        <v>30.04146452866053</v>
      </c>
      <c r="AF46" s="6">
        <f t="shared" si="25"/>
        <v>30.157544995718162</v>
      </c>
      <c r="AG46" s="6">
        <f t="shared" si="25"/>
        <v>30.276353995295175</v>
      </c>
      <c r="AH46" s="6">
        <f t="shared" si="25"/>
        <v>30.39796238808994</v>
      </c>
      <c r="AI46" s="6">
        <f t="shared" si="25"/>
        <v>30.522876521794689</v>
      </c>
      <c r="AJ46" s="6">
        <f t="shared" si="25"/>
        <v>30.651595595296818</v>
      </c>
      <c r="AK46" s="6">
        <f t="shared" si="25"/>
        <v>30.783325411870269</v>
      </c>
      <c r="AL46" s="6">
        <f t="shared" si="25"/>
        <v>30.914206661787851</v>
      </c>
      <c r="AM46" s="6">
        <f t="shared" si="25"/>
        <v>31.048543096969258</v>
      </c>
      <c r="AN46" s="6">
        <f t="shared" si="25"/>
        <v>31.172287619000095</v>
      </c>
      <c r="AO46" s="6">
        <f t="shared" si="25"/>
        <v>31.303413277414158</v>
      </c>
      <c r="AP46" s="6">
        <f t="shared" si="25"/>
        <v>31.437013380598685</v>
      </c>
      <c r="AQ46" s="6">
        <f t="shared" si="25"/>
        <v>31.565852741481891</v>
      </c>
      <c r="AR46" s="6">
        <f t="shared" si="25"/>
        <v>31.69151942522387</v>
      </c>
      <c r="AS46" s="6">
        <f t="shared" si="25"/>
        <v>31.820425142327132</v>
      </c>
      <c r="AT46" s="6">
        <f t="shared" si="25"/>
        <v>31.949058130670625</v>
      </c>
      <c r="AU46" s="6">
        <f t="shared" si="25"/>
        <v>32.081783280498442</v>
      </c>
      <c r="AV46" s="6">
        <f t="shared" si="25"/>
        <v>32.208482899184148</v>
      </c>
      <c r="AW46" s="6">
        <f t="shared" si="25"/>
        <v>32.330817405713724</v>
      </c>
      <c r="AX46" s="6">
        <f t="shared" si="25"/>
        <v>32.453070013431272</v>
      </c>
      <c r="AY46" s="6">
        <f t="shared" si="25"/>
        <v>32.575891492839233</v>
      </c>
      <c r="AZ46" s="6">
        <f t="shared" si="21"/>
        <v>5.8177602293480071</v>
      </c>
      <c r="BA46" s="7"/>
    </row>
    <row r="48" spans="2:53" x14ac:dyDescent="0.25">
      <c r="C48">
        <v>26.8</v>
      </c>
    </row>
    <row r="51" spans="1:1" x14ac:dyDescent="0.25">
      <c r="A51" t="s">
        <v>92</v>
      </c>
    </row>
    <row r="52" spans="1:1" x14ac:dyDescent="0.25">
      <c r="A52" s="15" t="s">
        <v>91</v>
      </c>
    </row>
  </sheetData>
  <hyperlinks>
    <hyperlink ref="A52" r:id="rId1"/>
  </hyperlinks>
  <pageMargins left="0.7" right="0.7" top="0.75" bottom="0.75" header="0.3" footer="0.3"/>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Tertiary Education Quality and Standards Agency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Reviewer</dc:creator>
  <cp:lastModifiedBy>Bs</cp:lastModifiedBy>
  <dcterms:created xsi:type="dcterms:W3CDTF">2014-11-21T01:41:44Z</dcterms:created>
  <dcterms:modified xsi:type="dcterms:W3CDTF">2014-11-21T06:27:54Z</dcterms:modified>
</cp:coreProperties>
</file>