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19"/>
  <workbookPr defaultThemeVersion="166925"/>
  <mc:AlternateContent xmlns:mc="http://schemas.openxmlformats.org/markup-compatibility/2006">
    <mc:Choice Requires="x15">
      <x15ac:absPath xmlns:x15ac="http://schemas.microsoft.com/office/spreadsheetml/2010/11/ac" url="https://pboprotected.sharepoint.com/sites/ModelsHub/Shared Documents/"/>
    </mc:Choice>
  </mc:AlternateContent>
  <xr:revisionPtr revIDLastSave="0" documentId="8_{04BB8327-0C39-4409-A051-CDEC2A6F4F22}" xr6:coauthVersionLast="47" xr6:coauthVersionMax="47" xr10:uidLastSave="{00000000-0000-0000-0000-000000000000}"/>
  <bookViews>
    <workbookView xWindow="-120" yWindow="-120" windowWidth="29040" windowHeight="17640" xr2:uid="{CC84591C-87DF-4C21-99BA-F786C68B0B7A}"/>
  </bookViews>
  <sheets>
    <sheet name="Table of contents" sheetId="2" r:id="rId1"/>
    <sheet name="Table 1" sheetId="3" r:id="rId2"/>
    <sheet name="Table 2" sheetId="4" r:id="rId3"/>
    <sheet name="Table 3" sheetId="5" r:id="rId4"/>
    <sheet name="Table 4" sheetId="7" r:id="rId5"/>
    <sheet name="Table 5" sheetId="13" r:id="rId6"/>
    <sheet name="Table 6" sheetId="9" r:id="rId7"/>
    <sheet name="Table 7" sheetId="10" r:id="rId8"/>
    <sheet name="Table 8" sheetId="11" r:id="rId9"/>
    <sheet name="Background" sheetId="12"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8" i="10" l="1"/>
  <c r="F68" i="10"/>
  <c r="G68" i="10"/>
  <c r="H68" i="10"/>
  <c r="I68" i="10"/>
  <c r="J68" i="10"/>
  <c r="K68" i="10"/>
  <c r="L68" i="10"/>
  <c r="M68" i="10"/>
  <c r="N68" i="10"/>
  <c r="O68" i="10"/>
  <c r="P68" i="10"/>
  <c r="Q68" i="10"/>
  <c r="R68" i="10"/>
  <c r="S68" i="10"/>
  <c r="T68" i="10"/>
  <c r="V68" i="10"/>
  <c r="U68" i="10" s="1"/>
  <c r="W68" i="10"/>
  <c r="X68" i="10"/>
  <c r="Y68" i="10"/>
  <c r="Z68" i="10"/>
  <c r="AA68" i="10"/>
  <c r="AB68" i="10"/>
  <c r="AC68" i="10"/>
  <c r="AD68" i="10"/>
  <c r="AE68" i="10"/>
  <c r="AF68" i="10"/>
  <c r="AG68" i="10"/>
  <c r="AH68" i="10"/>
  <c r="AI68" i="10"/>
  <c r="AJ68" i="10"/>
  <c r="AK68" i="10"/>
  <c r="AL68" i="10"/>
  <c r="AM68" i="10"/>
  <c r="AN68" i="10"/>
  <c r="AO68" i="10"/>
  <c r="AP68" i="10"/>
  <c r="AQ68" i="10"/>
  <c r="AR68" i="10"/>
  <c r="AS68" i="10"/>
  <c r="AT68" i="10"/>
  <c r="AU68" i="10"/>
  <c r="AV68" i="10"/>
  <c r="AW68" i="10"/>
  <c r="AX68" i="10"/>
  <c r="AY68" i="10"/>
  <c r="AZ68" i="10"/>
  <c r="BA68" i="10"/>
  <c r="BB68" i="10"/>
  <c r="BC68" i="10"/>
  <c r="BD68" i="10"/>
  <c r="BE68" i="10"/>
  <c r="BF68" i="10"/>
  <c r="BG68" i="10"/>
  <c r="BH68" i="10"/>
  <c r="BI68" i="10"/>
  <c r="BJ68" i="10"/>
  <c r="BK68" i="10"/>
  <c r="BL68" i="10"/>
  <c r="BM68" i="10"/>
  <c r="BN68" i="10"/>
  <c r="BO68" i="10"/>
  <c r="BP68" i="10"/>
  <c r="BQ68" i="10"/>
  <c r="BR68" i="10"/>
  <c r="BS68" i="10"/>
  <c r="BT68" i="10"/>
  <c r="Z134" i="9"/>
  <c r="F134" i="9"/>
  <c r="G134" i="9"/>
  <c r="H134" i="9"/>
  <c r="I134" i="9"/>
  <c r="J134" i="9"/>
  <c r="K134" i="9"/>
  <c r="L134" i="9"/>
  <c r="M134" i="9"/>
  <c r="N134" i="9"/>
  <c r="O134" i="9"/>
  <c r="P134" i="9"/>
  <c r="Q134" i="9"/>
  <c r="R134" i="9"/>
  <c r="S134" i="9"/>
  <c r="T134" i="9"/>
  <c r="U134" i="9"/>
  <c r="V134" i="9"/>
  <c r="W134" i="9"/>
  <c r="X134" i="9"/>
  <c r="Y134" i="9"/>
  <c r="E134" i="9"/>
  <c r="BF107" i="10"/>
  <c r="BG107" i="10"/>
  <c r="BH107" i="10"/>
  <c r="BI107" i="10"/>
  <c r="BJ107" i="10"/>
  <c r="BK107" i="10"/>
  <c r="BL107" i="10"/>
  <c r="BM107" i="10"/>
  <c r="BN107" i="10"/>
  <c r="BO107" i="10"/>
  <c r="BP107" i="10"/>
  <c r="BQ107" i="10"/>
  <c r="BR107" i="10"/>
  <c r="BS107" i="10"/>
  <c r="BT107" i="10"/>
  <c r="BE107" i="10"/>
  <c r="W116" i="10"/>
  <c r="X116" i="10"/>
  <c r="Y116" i="10"/>
  <c r="Z116" i="10"/>
  <c r="AA116" i="10"/>
  <c r="AB116" i="10"/>
  <c r="AC116" i="10"/>
  <c r="AD116" i="10"/>
  <c r="AE116" i="10"/>
  <c r="AF116" i="10"/>
  <c r="AG116" i="10"/>
  <c r="AH116" i="10"/>
  <c r="AI116" i="10"/>
  <c r="AJ116" i="10"/>
  <c r="AK116" i="10"/>
  <c r="AL116" i="10"/>
  <c r="AM116" i="10"/>
  <c r="AN116" i="10"/>
  <c r="AO116" i="10"/>
  <c r="AP116" i="10"/>
  <c r="AQ116" i="10"/>
  <c r="AR116" i="10"/>
  <c r="AS116" i="10"/>
  <c r="AT116" i="10"/>
  <c r="AU116" i="10"/>
  <c r="AV116" i="10"/>
  <c r="AW116" i="10"/>
  <c r="AX116" i="10"/>
  <c r="AY116" i="10"/>
  <c r="AZ116" i="10"/>
  <c r="BA116" i="10"/>
  <c r="BB116" i="10"/>
  <c r="BC116" i="10"/>
  <c r="BD116" i="10"/>
  <c r="BE116" i="10"/>
  <c r="BF116" i="10"/>
  <c r="BG116" i="10"/>
  <c r="BH116" i="10"/>
  <c r="BI116" i="10"/>
  <c r="BJ116" i="10"/>
  <c r="BK116" i="10"/>
  <c r="BL116" i="10"/>
  <c r="BM116" i="10"/>
  <c r="BN116" i="10"/>
  <c r="BO116" i="10"/>
  <c r="BP116" i="10"/>
  <c r="BQ116" i="10"/>
  <c r="BR116" i="10"/>
  <c r="BS116" i="10"/>
  <c r="BT116" i="10"/>
  <c r="V116" i="10"/>
  <c r="CR6" i="11"/>
  <c r="CS6" i="11"/>
  <c r="CT6" i="11"/>
  <c r="CU6" i="11"/>
  <c r="CV6" i="11"/>
  <c r="CW6" i="11"/>
  <c r="CX6" i="11"/>
  <c r="CY6" i="11"/>
  <c r="CZ6" i="11"/>
  <c r="DA6" i="11"/>
  <c r="DB6" i="11"/>
  <c r="DC6" i="11"/>
  <c r="DD6" i="11"/>
  <c r="DE6" i="11"/>
  <c r="DF6" i="11"/>
  <c r="DG6" i="11"/>
  <c r="DH6" i="11"/>
  <c r="DI6" i="11"/>
  <c r="DJ6" i="11"/>
  <c r="DK6" i="11"/>
  <c r="DL6" i="11"/>
  <c r="DM6" i="11"/>
  <c r="DN6" i="11"/>
  <c r="DO6" i="11"/>
  <c r="DP6" i="11"/>
  <c r="DQ6" i="11"/>
  <c r="DR6" i="11"/>
  <c r="DS6" i="11"/>
  <c r="DT6" i="11"/>
  <c r="DU6" i="11"/>
  <c r="DV6" i="11"/>
  <c r="DW6" i="11"/>
  <c r="DX6" i="11"/>
  <c r="DY6" i="11"/>
  <c r="CQ6" i="11"/>
  <c r="DC7" i="11" l="1"/>
  <c r="DC9" i="11" s="1"/>
  <c r="DD7" i="11" l="1"/>
  <c r="DD9" i="11" s="1"/>
  <c r="DE7" i="11" l="1"/>
  <c r="DE9" i="11" s="1"/>
  <c r="DF7" i="11" l="1"/>
  <c r="DF9" i="11" s="1"/>
  <c r="DG7" i="11" l="1"/>
  <c r="DG9" i="11" s="1"/>
  <c r="DH7" i="11" l="1"/>
  <c r="DH9" i="11" s="1"/>
  <c r="DI7" i="11" l="1"/>
  <c r="DI9" i="11" s="1"/>
  <c r="DJ7" i="11" l="1"/>
  <c r="DJ9" i="11" s="1"/>
  <c r="DK7" i="11" l="1"/>
  <c r="DK9" i="11" s="1"/>
  <c r="DL7" i="11" l="1"/>
  <c r="DL9" i="11" s="1"/>
  <c r="DM7" i="11" l="1"/>
  <c r="DM9" i="11" s="1"/>
  <c r="DN7" i="11" l="1"/>
  <c r="DN9" i="11" s="1"/>
  <c r="DO7" i="11" l="1"/>
  <c r="DO9" i="11" s="1"/>
  <c r="DP7" i="11" l="1"/>
  <c r="DP9" i="11" s="1"/>
  <c r="DQ7" i="11" l="1"/>
  <c r="DQ9" i="11" s="1"/>
  <c r="DR7" i="11" l="1"/>
  <c r="DR9" i="11" s="1"/>
  <c r="DS7" i="11" l="1"/>
  <c r="DS9" i="11" s="1"/>
  <c r="DT7" i="11" l="1"/>
  <c r="DT9" i="11" s="1"/>
  <c r="DU7" i="11" l="1"/>
  <c r="DU9" i="11" s="1"/>
  <c r="DV7" i="11" l="1"/>
  <c r="DV9" i="11" s="1"/>
  <c r="DW7" i="11" l="1"/>
  <c r="DW9" i="11" s="1"/>
  <c r="DX7" i="11" l="1"/>
  <c r="DX9" i="11" s="1"/>
  <c r="DY7" i="11" l="1"/>
  <c r="DY9" i="11" s="1"/>
  <c r="W124" i="10"/>
  <c r="X124" i="10"/>
  <c r="Y124" i="10"/>
  <c r="Z124" i="10"/>
  <c r="AA124" i="10"/>
  <c r="AB124" i="10"/>
  <c r="AC124" i="10"/>
  <c r="AD124" i="10"/>
  <c r="AE124" i="10"/>
  <c r="AF124" i="10"/>
  <c r="AG124" i="10"/>
  <c r="AH124" i="10"/>
  <c r="AI124" i="10"/>
  <c r="AJ124" i="10"/>
  <c r="AK124" i="10"/>
  <c r="AL124" i="10"/>
  <c r="AM124" i="10"/>
  <c r="AN124" i="10"/>
  <c r="AO124" i="10"/>
  <c r="AP124" i="10"/>
  <c r="AQ124" i="10"/>
  <c r="AR124" i="10"/>
  <c r="AS124" i="10"/>
  <c r="AT124" i="10"/>
  <c r="AU124" i="10"/>
  <c r="AV124" i="10"/>
  <c r="AW124" i="10"/>
  <c r="AX124" i="10"/>
  <c r="AY124" i="10"/>
  <c r="AZ124" i="10"/>
  <c r="BA124" i="10"/>
  <c r="BB124" i="10"/>
  <c r="BC124" i="10"/>
  <c r="BD124" i="10"/>
  <c r="BE124" i="10"/>
  <c r="BF124" i="10"/>
  <c r="BG124" i="10"/>
  <c r="BH124" i="10"/>
  <c r="BI124" i="10"/>
  <c r="BJ124" i="10"/>
  <c r="BK124" i="10"/>
  <c r="BL124" i="10"/>
  <c r="BM124" i="10"/>
  <c r="BN124" i="10"/>
  <c r="BO124" i="10"/>
  <c r="BP124" i="10"/>
  <c r="BQ124" i="10"/>
  <c r="BR124" i="10"/>
  <c r="BS124" i="10"/>
  <c r="BT124" i="10"/>
  <c r="V124" i="10"/>
  <c r="W94" i="10"/>
  <c r="X94" i="10"/>
  <c r="Y94" i="10"/>
  <c r="Z94" i="10"/>
  <c r="AA94" i="10"/>
  <c r="AB94" i="10"/>
  <c r="AC94" i="10"/>
  <c r="AD94" i="10"/>
  <c r="AE94" i="10"/>
  <c r="AF94" i="10"/>
  <c r="AG94" i="10"/>
  <c r="AH94" i="10"/>
  <c r="AI94" i="10"/>
  <c r="AJ94" i="10"/>
  <c r="AK94" i="10"/>
  <c r="AL94" i="10"/>
  <c r="AM94" i="10"/>
  <c r="AN94" i="10"/>
  <c r="AO94" i="10"/>
  <c r="AP94" i="10"/>
  <c r="AQ94" i="10"/>
  <c r="AR94" i="10"/>
  <c r="AS94" i="10"/>
  <c r="AT94" i="10"/>
  <c r="AU94" i="10"/>
  <c r="AV94" i="10"/>
  <c r="AW94" i="10"/>
  <c r="AX94" i="10"/>
  <c r="AY94" i="10"/>
  <c r="AZ94" i="10"/>
  <c r="BA94" i="10"/>
  <c r="BB94" i="10"/>
  <c r="BC94" i="10"/>
  <c r="BD94" i="10"/>
  <c r="BE94" i="10"/>
  <c r="BF94" i="10"/>
  <c r="BG94" i="10"/>
  <c r="BH94" i="10"/>
  <c r="BI94" i="10"/>
  <c r="BJ94" i="10"/>
  <c r="BK94" i="10"/>
  <c r="BL94" i="10"/>
  <c r="BM94" i="10"/>
  <c r="BN94" i="10"/>
  <c r="BO94" i="10"/>
  <c r="BP94" i="10"/>
  <c r="BQ94" i="10"/>
  <c r="BR94" i="10"/>
  <c r="BS94" i="10"/>
  <c r="BT94" i="10"/>
  <c r="V94" i="10"/>
  <c r="W85" i="10"/>
  <c r="X85" i="10"/>
  <c r="Y85" i="10"/>
  <c r="Z85" i="10"/>
  <c r="AA85" i="10"/>
  <c r="AB85" i="10"/>
  <c r="AC85" i="10"/>
  <c r="AD85" i="10"/>
  <c r="AE85" i="10"/>
  <c r="AF85" i="10"/>
  <c r="AG85" i="10"/>
  <c r="AH85" i="10"/>
  <c r="AI85" i="10"/>
  <c r="AJ85" i="10"/>
  <c r="AK85" i="10"/>
  <c r="AL85" i="10"/>
  <c r="AM85" i="10"/>
  <c r="AN85" i="10"/>
  <c r="AO85" i="10"/>
  <c r="AP85" i="10"/>
  <c r="AQ85" i="10"/>
  <c r="AR85" i="10"/>
  <c r="AS85" i="10"/>
  <c r="AT85" i="10"/>
  <c r="AU85" i="10"/>
  <c r="AV85" i="10"/>
  <c r="AW85" i="10"/>
  <c r="AX85" i="10"/>
  <c r="AY85" i="10"/>
  <c r="AZ85" i="10"/>
  <c r="BA85" i="10"/>
  <c r="BB85" i="10"/>
  <c r="BC85" i="10"/>
  <c r="BD85" i="10"/>
  <c r="BE85" i="10"/>
  <c r="BF85" i="10"/>
  <c r="BG85" i="10"/>
  <c r="BH85" i="10"/>
  <c r="BI85" i="10"/>
  <c r="BJ85" i="10"/>
  <c r="BK85" i="10"/>
  <c r="BL85" i="10"/>
  <c r="BM85" i="10"/>
  <c r="BN85" i="10"/>
  <c r="BO85" i="10"/>
  <c r="BP85" i="10"/>
  <c r="BQ85" i="10"/>
  <c r="BR85" i="10"/>
  <c r="BS85" i="10"/>
  <c r="BT85" i="10"/>
  <c r="V85" i="10"/>
  <c r="W76" i="10"/>
  <c r="X76" i="10"/>
  <c r="Y76" i="10"/>
  <c r="Z76" i="10"/>
  <c r="AA76" i="10"/>
  <c r="AB76" i="10"/>
  <c r="AC76" i="10"/>
  <c r="AD76" i="10"/>
  <c r="AE76" i="10"/>
  <c r="AF76" i="10"/>
  <c r="AG76" i="10"/>
  <c r="AH76" i="10"/>
  <c r="AI76" i="10"/>
  <c r="AJ76" i="10"/>
  <c r="AK76" i="10"/>
  <c r="AL76" i="10"/>
  <c r="AM76" i="10"/>
  <c r="AN76" i="10"/>
  <c r="AO76" i="10"/>
  <c r="AP76" i="10"/>
  <c r="AQ76" i="10"/>
  <c r="AR76" i="10"/>
  <c r="AS76" i="10"/>
  <c r="AT76" i="10"/>
  <c r="AU76" i="10"/>
  <c r="AV76" i="10"/>
  <c r="AW76" i="10"/>
  <c r="AX76" i="10"/>
  <c r="AY76" i="10"/>
  <c r="AZ76" i="10"/>
  <c r="BA76" i="10"/>
  <c r="BB76" i="10"/>
  <c r="BC76" i="10"/>
  <c r="BD76" i="10"/>
  <c r="BE76" i="10"/>
  <c r="BF76" i="10"/>
  <c r="BG76" i="10"/>
  <c r="BH76" i="10"/>
  <c r="BI76" i="10"/>
  <c r="BJ76" i="10"/>
  <c r="BK76" i="10"/>
  <c r="BL76" i="10"/>
  <c r="BM76" i="10"/>
  <c r="BN76" i="10"/>
  <c r="BO76" i="10"/>
  <c r="BP76" i="10"/>
  <c r="BQ76" i="10"/>
  <c r="BR76" i="10"/>
  <c r="BS76" i="10"/>
  <c r="BT76" i="10"/>
  <c r="V76" i="10"/>
  <c r="W67" i="10"/>
  <c r="X67" i="10"/>
  <c r="Y67" i="10"/>
  <c r="Z67" i="10"/>
  <c r="AA67" i="10"/>
  <c r="AB67" i="10"/>
  <c r="AC67" i="10"/>
  <c r="AD67" i="10"/>
  <c r="AE67" i="10"/>
  <c r="AF67" i="10"/>
  <c r="AG67" i="10"/>
  <c r="AH67" i="10"/>
  <c r="AI67" i="10"/>
  <c r="AJ67" i="10"/>
  <c r="AK67" i="10"/>
  <c r="AL67" i="10"/>
  <c r="AM67" i="10"/>
  <c r="AN67" i="10"/>
  <c r="AO67" i="10"/>
  <c r="AP67" i="10"/>
  <c r="AQ67" i="10"/>
  <c r="AR67" i="10"/>
  <c r="AS67" i="10"/>
  <c r="AT67" i="10"/>
  <c r="AU67" i="10"/>
  <c r="AV67" i="10"/>
  <c r="AW67" i="10"/>
  <c r="AX67" i="10"/>
  <c r="AY67" i="10"/>
  <c r="AZ67" i="10"/>
  <c r="BA67" i="10"/>
  <c r="BB67" i="10"/>
  <c r="BC67" i="10"/>
  <c r="BD67" i="10"/>
  <c r="BE67" i="10"/>
  <c r="BF67" i="10"/>
  <c r="BG67" i="10"/>
  <c r="BH67" i="10"/>
  <c r="BI67" i="10"/>
  <c r="BJ67" i="10"/>
  <c r="BK67" i="10"/>
  <c r="BL67" i="10"/>
  <c r="BM67" i="10"/>
  <c r="BN67" i="10"/>
  <c r="BO67" i="10"/>
  <c r="BP67" i="10"/>
  <c r="BQ67" i="10"/>
  <c r="BR67" i="10"/>
  <c r="BS67" i="10"/>
  <c r="BT67" i="10"/>
  <c r="V67" i="10"/>
  <c r="AQ113" i="10"/>
  <c r="AP113" i="10"/>
  <c r="AO113" i="10"/>
  <c r="AN113" i="10"/>
  <c r="AM113" i="10"/>
  <c r="AL113" i="10"/>
  <c r="AK113" i="10"/>
  <c r="AJ113" i="10"/>
  <c r="AI113" i="10"/>
  <c r="AH113" i="10"/>
  <c r="Y112" i="10"/>
  <c r="X112" i="10"/>
  <c r="W112" i="10"/>
  <c r="V112" i="10"/>
  <c r="U112" i="10"/>
  <c r="T112" i="10"/>
  <c r="S112" i="10"/>
  <c r="R112" i="10"/>
  <c r="Q112" i="10"/>
  <c r="P112" i="10"/>
  <c r="O112" i="10"/>
  <c r="AV102" i="10"/>
  <c r="AU102" i="10"/>
  <c r="AT102" i="10"/>
  <c r="AS102" i="10"/>
  <c r="AR102" i="10"/>
  <c r="AQ102" i="10"/>
  <c r="AP102" i="10"/>
  <c r="AO102" i="10"/>
  <c r="AN102"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R57" i="10"/>
  <c r="Q57" i="10"/>
  <c r="P57" i="10"/>
  <c r="O57" i="10"/>
  <c r="N57" i="10"/>
  <c r="M57" i="10"/>
  <c r="L57" i="10"/>
  <c r="R54" i="10"/>
  <c r="R111" i="10" s="1"/>
  <c r="Q54" i="10"/>
  <c r="Q111" i="10" s="1"/>
  <c r="P54" i="10"/>
  <c r="P111" i="10" s="1"/>
  <c r="O54" i="10"/>
  <c r="O111" i="10" s="1"/>
  <c r="N54" i="10"/>
  <c r="N111" i="10" s="1"/>
  <c r="M54" i="10"/>
  <c r="M111" i="10" s="1"/>
  <c r="L54" i="10"/>
  <c r="L111" i="10" s="1"/>
  <c r="K54" i="10"/>
  <c r="K111" i="10" s="1"/>
  <c r="J54" i="10"/>
  <c r="J111" i="10" s="1"/>
  <c r="P53" i="10"/>
  <c r="P110" i="10" s="1"/>
  <c r="O53" i="10"/>
  <c r="O110" i="10" s="1"/>
  <c r="N53" i="10"/>
  <c r="N110" i="10" s="1"/>
  <c r="M53" i="10"/>
  <c r="M110" i="10" s="1"/>
  <c r="L53" i="10"/>
  <c r="L110" i="10" s="1"/>
  <c r="K53" i="10"/>
  <c r="K110" i="10" s="1"/>
  <c r="J53" i="10"/>
  <c r="J110" i="10" s="1"/>
  <c r="I53" i="10"/>
  <c r="I110" i="10" s="1"/>
  <c r="H53" i="10"/>
  <c r="H110" i="10" s="1"/>
  <c r="G53" i="10"/>
  <c r="G110" i="10" s="1"/>
  <c r="F53" i="10"/>
  <c r="F110" i="10" s="1"/>
  <c r="E53" i="10"/>
  <c r="E110" i="10" s="1"/>
  <c r="BT49" i="10"/>
  <c r="BS49" i="10"/>
  <c r="BR49" i="10"/>
  <c r="BQ49" i="10"/>
  <c r="BP49" i="10"/>
  <c r="BO49" i="10"/>
  <c r="BN49" i="10"/>
  <c r="BM49" i="10"/>
  <c r="BL49" i="10"/>
  <c r="BK49" i="10"/>
  <c r="BJ49" i="10"/>
  <c r="BI49" i="10"/>
  <c r="BH49" i="10"/>
  <c r="BG49" i="10"/>
  <c r="BF49" i="10"/>
  <c r="BE49" i="10"/>
  <c r="BD49" i="10"/>
  <c r="BC49" i="10"/>
  <c r="BB49" i="10"/>
  <c r="BA49" i="10"/>
  <c r="AZ49" i="10"/>
  <c r="AY49" i="10"/>
  <c r="AX49" i="10"/>
  <c r="AW49" i="10"/>
  <c r="AV49" i="10"/>
  <c r="AU49" i="10"/>
  <c r="AT49" i="10"/>
  <c r="AS49" i="10"/>
  <c r="AR49" i="10"/>
  <c r="AQ49" i="10"/>
  <c r="AP49" i="10"/>
  <c r="AO49" i="10"/>
  <c r="AN49" i="10"/>
  <c r="AM49" i="10"/>
  <c r="AL49" i="10"/>
  <c r="AK49" i="10"/>
  <c r="AJ49" i="10"/>
  <c r="AI49" i="10"/>
  <c r="AH49" i="10"/>
  <c r="AG49" i="10"/>
  <c r="AF49" i="10"/>
  <c r="AE49" i="10"/>
  <c r="AD49" i="10"/>
  <c r="AC49" i="10"/>
  <c r="AB49" i="10"/>
  <c r="AA49" i="10"/>
  <c r="Z49" i="10"/>
  <c r="Y49" i="10"/>
  <c r="X49" i="10"/>
  <c r="W49" i="10"/>
  <c r="V49" i="10"/>
  <c r="U49" i="10"/>
  <c r="T49" i="10"/>
  <c r="S49" i="10"/>
  <c r="R49" i="10"/>
  <c r="Q49" i="10"/>
  <c r="P49" i="10"/>
  <c r="O49" i="10"/>
  <c r="N49" i="10"/>
  <c r="M49" i="10"/>
  <c r="L49" i="10"/>
  <c r="K49" i="10"/>
  <c r="J49" i="10" s="1"/>
  <c r="BT48" i="10"/>
  <c r="BS48" i="10"/>
  <c r="BR48" i="10"/>
  <c r="BQ48" i="10"/>
  <c r="BP48" i="10"/>
  <c r="BO48" i="10"/>
  <c r="BN48" i="10"/>
  <c r="BM48" i="10"/>
  <c r="BL48" i="10"/>
  <c r="BK48" i="10"/>
  <c r="BJ48" i="10"/>
  <c r="BI48" i="10"/>
  <c r="BH48" i="10"/>
  <c r="BG48" i="10"/>
  <c r="BF48" i="10"/>
  <c r="BE48" i="10"/>
  <c r="BD48" i="10"/>
  <c r="BC48" i="10"/>
  <c r="BB48"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R48" i="10"/>
  <c r="Q48" i="10"/>
  <c r="P48" i="10"/>
  <c r="O48" i="10"/>
  <c r="N48" i="10"/>
  <c r="M48" i="10"/>
  <c r="L48" i="10"/>
  <c r="Y46" i="10"/>
  <c r="X46" i="10"/>
  <c r="W46" i="10"/>
  <c r="V46" i="10"/>
  <c r="U46" i="10"/>
  <c r="T46" i="10"/>
  <c r="S46" i="10"/>
  <c r="R46" i="10"/>
  <c r="Q46" i="10"/>
  <c r="P46" i="10"/>
  <c r="O46" i="10"/>
  <c r="N46" i="10"/>
  <c r="M46" i="10"/>
  <c r="L46" i="10"/>
  <c r="K46" i="10"/>
  <c r="J46" i="10"/>
  <c r="I46" i="10"/>
  <c r="H46" i="10"/>
  <c r="G46" i="10"/>
  <c r="F46" i="10"/>
  <c r="BD26" i="10"/>
  <c r="BD27" i="10" s="1"/>
  <c r="BC26" i="10"/>
  <c r="BB26" i="10"/>
  <c r="BB27" i="10" s="1"/>
  <c r="BA26" i="10"/>
  <c r="AZ26" i="10"/>
  <c r="AZ27" i="10" s="1"/>
  <c r="AY26" i="10"/>
  <c r="AX26" i="10"/>
  <c r="AX27" i="10" s="1"/>
  <c r="AW26" i="10"/>
  <c r="AV26" i="10"/>
  <c r="AV27" i="10" s="1"/>
  <c r="AU26" i="10"/>
  <c r="AT26" i="10"/>
  <c r="AT27" i="10" s="1"/>
  <c r="AS26" i="10"/>
  <c r="AR26" i="10"/>
  <c r="AR27" i="10" s="1"/>
  <c r="AQ26" i="10"/>
  <c r="AP26" i="10"/>
  <c r="AP27" i="10" s="1"/>
  <c r="AO26" i="10"/>
  <c r="AN26" i="10"/>
  <c r="AN27" i="10" s="1"/>
  <c r="AM26" i="10"/>
  <c r="AL26" i="10"/>
  <c r="AL27" i="10" s="1"/>
  <c r="AK26" i="10"/>
  <c r="AJ26" i="10"/>
  <c r="AJ27" i="10" s="1"/>
  <c r="AI26" i="10"/>
  <c r="AH26" i="10"/>
  <c r="AH27" i="10" s="1"/>
  <c r="AG26" i="10"/>
  <c r="AF26" i="10"/>
  <c r="AF27" i="10" s="1"/>
  <c r="AE26" i="10"/>
  <c r="AD26" i="10"/>
  <c r="AD27" i="10" s="1"/>
  <c r="AC26" i="10"/>
  <c r="AB26" i="10"/>
  <c r="AB27" i="10" s="1"/>
  <c r="AA26" i="10"/>
  <c r="Z26" i="10"/>
  <c r="Z27" i="10" s="1"/>
  <c r="Y26" i="10"/>
  <c r="X26" i="10"/>
  <c r="X27" i="10" s="1"/>
  <c r="W26" i="10"/>
  <c r="V26" i="10"/>
  <c r="V27" i="10" s="1"/>
  <c r="U26" i="10"/>
  <c r="T26" i="10"/>
  <c r="T27" i="10" s="1"/>
  <c r="S26" i="10"/>
  <c r="R26" i="10"/>
  <c r="R27" i="10" s="1"/>
  <c r="Q26" i="10"/>
  <c r="P26" i="10"/>
  <c r="P27" i="10" s="1"/>
  <c r="O26" i="10"/>
  <c r="N26" i="10"/>
  <c r="N27" i="10" s="1"/>
  <c r="M26" i="10"/>
  <c r="L26" i="10"/>
  <c r="L27" i="10" s="1"/>
  <c r="K26" i="10"/>
  <c r="J26" i="10"/>
  <c r="I26" i="10"/>
  <c r="H26" i="10"/>
  <c r="G26" i="10"/>
  <c r="F26" i="10"/>
  <c r="E26" i="10"/>
  <c r="K27" i="10" l="1"/>
  <c r="M27" i="10"/>
  <c r="O27" i="10"/>
  <c r="Q27" i="10"/>
  <c r="S27" i="10"/>
  <c r="U27" i="10"/>
  <c r="W27" i="10"/>
  <c r="Y27" i="10"/>
  <c r="AA27" i="10"/>
  <c r="AC27" i="10"/>
  <c r="AE27" i="10"/>
  <c r="AG27" i="10"/>
  <c r="AI27" i="10"/>
  <c r="AK27" i="10"/>
  <c r="AM27" i="10"/>
  <c r="AO27" i="10"/>
  <c r="AQ27" i="10"/>
  <c r="AS27" i="10"/>
  <c r="AU27" i="10"/>
  <c r="AW27" i="10"/>
  <c r="AY27" i="10"/>
  <c r="BA27" i="10"/>
  <c r="BC27" i="10"/>
  <c r="J27" i="10"/>
  <c r="L50" i="10"/>
  <c r="N50" i="10"/>
  <c r="P50" i="10"/>
  <c r="R50" i="10"/>
  <c r="T50" i="10"/>
  <c r="V50" i="10"/>
  <c r="X50" i="10"/>
  <c r="Z50" i="10"/>
  <c r="AB50" i="10"/>
  <c r="AD50" i="10"/>
  <c r="AF50" i="10"/>
  <c r="AH50" i="10"/>
  <c r="AJ50" i="10"/>
  <c r="AL50" i="10"/>
  <c r="AN50" i="10"/>
  <c r="AP50" i="10"/>
  <c r="AR50" i="10"/>
  <c r="AT50" i="10"/>
  <c r="AV50" i="10"/>
  <c r="AX50" i="10"/>
  <c r="AZ50" i="10"/>
  <c r="BB50" i="10"/>
  <c r="BD50" i="10"/>
  <c r="BF50" i="10"/>
  <c r="BH50" i="10"/>
  <c r="BJ50" i="10"/>
  <c r="BL50" i="10"/>
  <c r="BN50" i="10"/>
  <c r="BP50" i="10"/>
  <c r="BR50" i="10"/>
  <c r="BT50" i="10"/>
  <c r="K50" i="10"/>
  <c r="M50" i="10"/>
  <c r="O50" i="10"/>
  <c r="Q50" i="10"/>
  <c r="S50" i="10"/>
  <c r="U50" i="10"/>
  <c r="W50" i="10"/>
  <c r="Y50" i="10"/>
  <c r="AA50" i="10"/>
  <c r="AC50" i="10"/>
  <c r="AE50" i="10"/>
  <c r="AG50" i="10"/>
  <c r="AI50" i="10"/>
  <c r="AK50" i="10"/>
  <c r="AM50" i="10"/>
  <c r="AO50" i="10"/>
  <c r="AQ50" i="10"/>
  <c r="AS50" i="10"/>
  <c r="AU50" i="10"/>
  <c r="AW50" i="10"/>
  <c r="AY50" i="10"/>
  <c r="BA50" i="10"/>
  <c r="BC50" i="10"/>
  <c r="BE50" i="10"/>
  <c r="BG50" i="10"/>
  <c r="BI50" i="10"/>
  <c r="BK50" i="10"/>
  <c r="BM50" i="10"/>
  <c r="BO50" i="10"/>
  <c r="BQ50" i="10"/>
  <c r="BS50" i="10"/>
  <c r="I49" i="10"/>
  <c r="H49" i="10" l="1"/>
  <c r="J50" i="10"/>
  <c r="I27" i="10"/>
  <c r="G49" i="10" l="1"/>
  <c r="H27" i="10"/>
  <c r="I50" i="10"/>
  <c r="V77" i="10" l="1"/>
  <c r="F49" i="10"/>
  <c r="G27" i="10"/>
  <c r="H50" i="10"/>
  <c r="Y77" i="10" l="1"/>
  <c r="Y14" i="10" s="1"/>
  <c r="Y15" i="10" s="1"/>
  <c r="W86" i="10"/>
  <c r="E49" i="10"/>
  <c r="F50" i="10" s="1"/>
  <c r="F27" i="10"/>
  <c r="U77" i="10"/>
  <c r="V14" i="10"/>
  <c r="V15" i="10" s="1"/>
  <c r="W95" i="10"/>
  <c r="W20" i="10" s="1"/>
  <c r="W21" i="10" s="1"/>
  <c r="X77" i="10"/>
  <c r="X14" i="10" s="1"/>
  <c r="X15" i="10" s="1"/>
  <c r="X95" i="10"/>
  <c r="X20" i="10" s="1"/>
  <c r="X21" i="10" s="1"/>
  <c r="V95" i="10"/>
  <c r="V58" i="10"/>
  <c r="V59" i="10" s="1"/>
  <c r="U59" i="10" s="1"/>
  <c r="G50" i="10"/>
  <c r="Y95" i="10" l="1"/>
  <c r="Y20" i="10" s="1"/>
  <c r="Y21" i="10" s="1"/>
  <c r="U95" i="10"/>
  <c r="V20" i="10"/>
  <c r="V21" i="10" s="1"/>
  <c r="X103" i="10"/>
  <c r="X86" i="10"/>
  <c r="W77" i="10"/>
  <c r="W14" i="10" s="1"/>
  <c r="W15" i="10" s="1"/>
  <c r="W58" i="10"/>
  <c r="W59" i="10" s="1"/>
  <c r="W104" i="10"/>
  <c r="W23" i="10" s="1"/>
  <c r="W24" i="10" s="1"/>
  <c r="W17" i="10"/>
  <c r="W18" i="10" s="1"/>
  <c r="Y58" i="10"/>
  <c r="Y59" i="10" s="1"/>
  <c r="V103" i="10"/>
  <c r="V86" i="10"/>
  <c r="V115" i="10" s="1"/>
  <c r="Z77" i="10"/>
  <c r="Z14" i="10" s="1"/>
  <c r="Z15" i="10" s="1"/>
  <c r="V11" i="10"/>
  <c r="V12" i="10" s="1"/>
  <c r="V8" i="10"/>
  <c r="V9" i="10" s="1"/>
  <c r="T77" i="10"/>
  <c r="U14" i="10"/>
  <c r="U15" i="10" s="1"/>
  <c r="E27" i="10"/>
  <c r="W103" i="10"/>
  <c r="X58" i="10"/>
  <c r="X59" i="10" s="1"/>
  <c r="X115" i="10" l="1"/>
  <c r="X11" i="10"/>
  <c r="X12" i="10" s="1"/>
  <c r="X8" i="10"/>
  <c r="X9" i="10" s="1"/>
  <c r="S77" i="10"/>
  <c r="T14" i="10"/>
  <c r="T15" i="10" s="1"/>
  <c r="U11" i="10"/>
  <c r="U12" i="10" s="1"/>
  <c r="T59" i="10"/>
  <c r="U8" i="10"/>
  <c r="U9" i="10" s="1"/>
  <c r="W115" i="10"/>
  <c r="W11" i="10"/>
  <c r="W12" i="10" s="1"/>
  <c r="W8" i="10"/>
  <c r="W9" i="10" s="1"/>
  <c r="X104" i="10"/>
  <c r="X23" i="10" s="1"/>
  <c r="X24" i="10" s="1"/>
  <c r="X17" i="10"/>
  <c r="X18" i="10" s="1"/>
  <c r="Z95" i="10"/>
  <c r="Z20" i="10" s="1"/>
  <c r="Z21" i="10" s="1"/>
  <c r="AA77" i="10"/>
  <c r="AA14" i="10" s="1"/>
  <c r="AA15" i="10" s="1"/>
  <c r="Y86" i="10"/>
  <c r="Y103" i="10"/>
  <c r="Z58" i="10"/>
  <c r="Z59" i="10" s="1"/>
  <c r="V104" i="10"/>
  <c r="V23" i="10" s="1"/>
  <c r="V24" i="10" s="1"/>
  <c r="U86" i="10"/>
  <c r="V17" i="10"/>
  <c r="V18" i="10" s="1"/>
  <c r="Y115" i="10"/>
  <c r="Y11" i="10"/>
  <c r="Y12" i="10" s="1"/>
  <c r="Y8" i="10"/>
  <c r="Y9" i="10" s="1"/>
  <c r="T95" i="10"/>
  <c r="U20" i="10"/>
  <c r="U21" i="10" s="1"/>
  <c r="U104" i="10" l="1"/>
  <c r="U23" i="10" s="1"/>
  <c r="U24" i="10" s="1"/>
  <c r="T86" i="10"/>
  <c r="T116" i="10" s="1"/>
  <c r="U17" i="10"/>
  <c r="U18" i="10" s="1"/>
  <c r="Z11" i="10"/>
  <c r="Z12" i="10" s="1"/>
  <c r="Z8" i="10"/>
  <c r="Z9" i="10" s="1"/>
  <c r="Y104" i="10"/>
  <c r="Y23" i="10" s="1"/>
  <c r="Y24" i="10" s="1"/>
  <c r="Y17" i="10"/>
  <c r="Y18" i="10" s="1"/>
  <c r="T11" i="10"/>
  <c r="T12" i="10" s="1"/>
  <c r="S59" i="10"/>
  <c r="T8" i="10"/>
  <c r="T9" i="10" s="1"/>
  <c r="U116" i="10"/>
  <c r="R77" i="10"/>
  <c r="S14" i="10"/>
  <c r="S15" i="10" s="1"/>
  <c r="Z103" i="10"/>
  <c r="Z86" i="10"/>
  <c r="AB77" i="10"/>
  <c r="AB14" i="10" s="1"/>
  <c r="AB15" i="10" s="1"/>
  <c r="AA95" i="10"/>
  <c r="AA20" i="10" s="1"/>
  <c r="AA21" i="10" s="1"/>
  <c r="S95" i="10"/>
  <c r="T20" i="10"/>
  <c r="T21" i="10" s="1"/>
  <c r="AA58" i="10"/>
  <c r="AA59" i="10" s="1"/>
  <c r="AB95" i="10" l="1"/>
  <c r="AB20" i="10" s="1"/>
  <c r="AB21" i="10" s="1"/>
  <c r="AB58" i="10"/>
  <c r="AB59" i="10" s="1"/>
  <c r="Z104" i="10"/>
  <c r="Z23" i="10" s="1"/>
  <c r="Z24" i="10" s="1"/>
  <c r="Z17" i="10"/>
  <c r="Z18" i="10" s="1"/>
  <c r="U125" i="10"/>
  <c r="U32" i="10" s="1"/>
  <c r="U33" i="10" s="1"/>
  <c r="U29" i="10"/>
  <c r="U30" i="10" s="1"/>
  <c r="S11" i="10"/>
  <c r="S12" i="10" s="1"/>
  <c r="R59" i="10"/>
  <c r="S8" i="10"/>
  <c r="S9" i="10" s="1"/>
  <c r="T125" i="10"/>
  <c r="T32" i="10" s="1"/>
  <c r="T33" i="10" s="1"/>
  <c r="T29" i="10"/>
  <c r="T30" i="10" s="1"/>
  <c r="Z115" i="10"/>
  <c r="T104" i="10"/>
  <c r="T23" i="10" s="1"/>
  <c r="T24" i="10" s="1"/>
  <c r="S86" i="10"/>
  <c r="T17" i="10"/>
  <c r="T18" i="10" s="1"/>
  <c r="AA86" i="10"/>
  <c r="AA115" i="10" s="1"/>
  <c r="AA103" i="10"/>
  <c r="AC77" i="10"/>
  <c r="AC14" i="10" s="1"/>
  <c r="AC15" i="10" s="1"/>
  <c r="AA11" i="10"/>
  <c r="AA12" i="10" s="1"/>
  <c r="AA8" i="10"/>
  <c r="AA9" i="10" s="1"/>
  <c r="R95" i="10"/>
  <c r="S20" i="10"/>
  <c r="S21" i="10" s="1"/>
  <c r="Q77" i="10"/>
  <c r="R14" i="10"/>
  <c r="R15" i="10" s="1"/>
  <c r="P77" i="10" l="1"/>
  <c r="Q14" i="10"/>
  <c r="Q15" i="10" s="1"/>
  <c r="AA104" i="10"/>
  <c r="AA23" i="10" s="1"/>
  <c r="AA24" i="10" s="1"/>
  <c r="AA17" i="10"/>
  <c r="AA18" i="10" s="1"/>
  <c r="S104" i="10"/>
  <c r="S23" i="10" s="1"/>
  <c r="S24" i="10" s="1"/>
  <c r="R86" i="10"/>
  <c r="S17" i="10"/>
  <c r="S18" i="10" s="1"/>
  <c r="R116" i="10"/>
  <c r="R11" i="10"/>
  <c r="R12" i="10" s="1"/>
  <c r="Q59" i="10"/>
  <c r="R8" i="10"/>
  <c r="R9" i="10" s="1"/>
  <c r="S116" i="10"/>
  <c r="AC95" i="10"/>
  <c r="AC20" i="10" s="1"/>
  <c r="AC21" i="10" s="1"/>
  <c r="AD77" i="10"/>
  <c r="AD14" i="10" s="1"/>
  <c r="AD15" i="10" s="1"/>
  <c r="Q95" i="10"/>
  <c r="R20" i="10"/>
  <c r="R21" i="10" s="1"/>
  <c r="AC58" i="10"/>
  <c r="AC59" i="10" s="1"/>
  <c r="AB103" i="10"/>
  <c r="AB86" i="10"/>
  <c r="AB11" i="10"/>
  <c r="AB12" i="10" s="1"/>
  <c r="AB8" i="10"/>
  <c r="AB9" i="10" s="1"/>
  <c r="AB104" i="10" l="1"/>
  <c r="AB23" i="10" s="1"/>
  <c r="AB24" i="10" s="1"/>
  <c r="AB17" i="10"/>
  <c r="AB18" i="10" s="1"/>
  <c r="AC11" i="10"/>
  <c r="AC12" i="10" s="1"/>
  <c r="AC8" i="10"/>
  <c r="AC9" i="10" s="1"/>
  <c r="P95" i="10"/>
  <c r="Q20" i="10"/>
  <c r="Q21" i="10" s="1"/>
  <c r="AC86" i="10"/>
  <c r="AC103" i="10"/>
  <c r="AD95" i="10"/>
  <c r="AD20" i="10" s="1"/>
  <c r="AD21" i="10" s="1"/>
  <c r="AE77" i="10"/>
  <c r="AE14" i="10" s="1"/>
  <c r="AE15" i="10" s="1"/>
  <c r="AB115" i="10"/>
  <c r="AD58" i="10"/>
  <c r="AD59" i="10" s="1"/>
  <c r="S125" i="10"/>
  <c r="S32" i="10" s="1"/>
  <c r="S33" i="10" s="1"/>
  <c r="S29" i="10"/>
  <c r="S30" i="10" s="1"/>
  <c r="Q11" i="10"/>
  <c r="Q12" i="10" s="1"/>
  <c r="P59" i="10"/>
  <c r="Q8" i="10"/>
  <c r="Q9" i="10" s="1"/>
  <c r="R125" i="10"/>
  <c r="R32" i="10" s="1"/>
  <c r="R33" i="10" s="1"/>
  <c r="R29" i="10"/>
  <c r="R30" i="10" s="1"/>
  <c r="R104" i="10"/>
  <c r="R23" i="10" s="1"/>
  <c r="R24" i="10" s="1"/>
  <c r="Q86" i="10"/>
  <c r="R17" i="10"/>
  <c r="R18" i="10" s="1"/>
  <c r="O77" i="10"/>
  <c r="P14" i="10"/>
  <c r="P15" i="10" s="1"/>
  <c r="AF77" i="10" l="1"/>
  <c r="AF14" i="10" s="1"/>
  <c r="AF15" i="10" s="1"/>
  <c r="AE95" i="10"/>
  <c r="AE20" i="10" s="1"/>
  <c r="AE21" i="10" s="1"/>
  <c r="N77" i="10"/>
  <c r="O14" i="10"/>
  <c r="O15" i="10" s="1"/>
  <c r="Q104" i="10"/>
  <c r="Q23" i="10" s="1"/>
  <c r="Q24" i="10" s="1"/>
  <c r="P86" i="10"/>
  <c r="P116" i="10" s="1"/>
  <c r="Q17" i="10"/>
  <c r="Q18" i="10" s="1"/>
  <c r="AD11" i="10"/>
  <c r="AD12" i="10" s="1"/>
  <c r="AD8" i="10"/>
  <c r="AD9" i="10" s="1"/>
  <c r="AD103" i="10"/>
  <c r="AD86" i="10"/>
  <c r="AE58" i="10"/>
  <c r="AE59" i="10" s="1"/>
  <c r="O95" i="10"/>
  <c r="P20" i="10"/>
  <c r="P21" i="10" s="1"/>
  <c r="P11" i="10"/>
  <c r="P12" i="10" s="1"/>
  <c r="O59" i="10"/>
  <c r="P8" i="10"/>
  <c r="P9" i="10" s="1"/>
  <c r="Q116" i="10"/>
  <c r="AC104" i="10"/>
  <c r="AC23" i="10" s="1"/>
  <c r="AC24" i="10" s="1"/>
  <c r="AC17" i="10"/>
  <c r="AC18" i="10" s="1"/>
  <c r="AC115" i="10"/>
  <c r="AF95" i="10" l="1"/>
  <c r="AF20" i="10" s="1"/>
  <c r="AF21" i="10" s="1"/>
  <c r="Q125" i="10"/>
  <c r="Q32" i="10" s="1"/>
  <c r="Q33" i="10" s="1"/>
  <c r="Q29" i="10"/>
  <c r="Q30" i="10" s="1"/>
  <c r="O11" i="10"/>
  <c r="O12" i="10" s="1"/>
  <c r="N59" i="10"/>
  <c r="O8" i="10"/>
  <c r="O9" i="10" s="1"/>
  <c r="P125" i="10"/>
  <c r="P32" i="10" s="1"/>
  <c r="P33" i="10" s="1"/>
  <c r="P29" i="10"/>
  <c r="P30" i="10" s="1"/>
  <c r="N95" i="10"/>
  <c r="O20" i="10"/>
  <c r="O21" i="10" s="1"/>
  <c r="AD104" i="10"/>
  <c r="AD23" i="10" s="1"/>
  <c r="AD24" i="10" s="1"/>
  <c r="AD17" i="10"/>
  <c r="AD18" i="10" s="1"/>
  <c r="AD115" i="10"/>
  <c r="P104" i="10"/>
  <c r="P23" i="10" s="1"/>
  <c r="P24" i="10" s="1"/>
  <c r="O86" i="10"/>
  <c r="P17" i="10"/>
  <c r="P18" i="10" s="1"/>
  <c r="AF58" i="10"/>
  <c r="AF59" i="10" s="1"/>
  <c r="AG77" i="10"/>
  <c r="AG14" i="10" s="1"/>
  <c r="AG15" i="10" s="1"/>
  <c r="AE86" i="10"/>
  <c r="AE115" i="10" s="1"/>
  <c r="AE103" i="10"/>
  <c r="AE11" i="10"/>
  <c r="AE12" i="10" s="1"/>
  <c r="AE8" i="10"/>
  <c r="AE9" i="10" s="1"/>
  <c r="M77" i="10"/>
  <c r="N14" i="10"/>
  <c r="N15" i="10" s="1"/>
  <c r="AH77" i="10" l="1"/>
  <c r="AH14" i="10" s="1"/>
  <c r="AH15" i="10" s="1"/>
  <c r="AE104" i="10"/>
  <c r="AE23" i="10" s="1"/>
  <c r="AE24" i="10" s="1"/>
  <c r="AE17" i="10"/>
  <c r="AE18" i="10" s="1"/>
  <c r="AF103" i="10"/>
  <c r="AF86" i="10"/>
  <c r="AF115" i="10" s="1"/>
  <c r="AG95" i="10"/>
  <c r="AG20" i="10" s="1"/>
  <c r="AG21" i="10" s="1"/>
  <c r="L77" i="10"/>
  <c r="M14" i="10"/>
  <c r="M15" i="10" s="1"/>
  <c r="AG58" i="10"/>
  <c r="AG59" i="10" s="1"/>
  <c r="AF11" i="10"/>
  <c r="AF12" i="10" s="1"/>
  <c r="AF8" i="10"/>
  <c r="AF9" i="10" s="1"/>
  <c r="O104" i="10"/>
  <c r="O23" i="10" s="1"/>
  <c r="O24" i="10" s="1"/>
  <c r="N86" i="10"/>
  <c r="O17" i="10"/>
  <c r="O18" i="10" s="1"/>
  <c r="M95" i="10"/>
  <c r="N20" i="10"/>
  <c r="N21" i="10" s="1"/>
  <c r="N116" i="10"/>
  <c r="N11" i="10"/>
  <c r="N12" i="10" s="1"/>
  <c r="M59" i="10"/>
  <c r="N8" i="10"/>
  <c r="N9" i="10" s="1"/>
  <c r="O116" i="10"/>
  <c r="AI77" i="10" l="1"/>
  <c r="AI14" i="10" s="1"/>
  <c r="AI15" i="10" s="1"/>
  <c r="AG11" i="10"/>
  <c r="AG12" i="10" s="1"/>
  <c r="AG8" i="10"/>
  <c r="AG9" i="10" s="1"/>
  <c r="K77" i="10"/>
  <c r="L14" i="10"/>
  <c r="L15" i="10" s="1"/>
  <c r="AH58" i="10"/>
  <c r="AH59" i="10" s="1"/>
  <c r="AH95" i="10"/>
  <c r="AH20" i="10" s="1"/>
  <c r="AH21" i="10" s="1"/>
  <c r="O125" i="10"/>
  <c r="O32" i="10" s="1"/>
  <c r="O33" i="10" s="1"/>
  <c r="O29" i="10"/>
  <c r="O30" i="10" s="1"/>
  <c r="M11" i="10"/>
  <c r="M12" i="10" s="1"/>
  <c r="L59" i="10"/>
  <c r="M8" i="10"/>
  <c r="M9" i="10" s="1"/>
  <c r="N125" i="10"/>
  <c r="N32" i="10" s="1"/>
  <c r="N33" i="10" s="1"/>
  <c r="N29" i="10"/>
  <c r="N30" i="10" s="1"/>
  <c r="L95" i="10"/>
  <c r="M20" i="10"/>
  <c r="M21" i="10" s="1"/>
  <c r="N104" i="10"/>
  <c r="N23" i="10" s="1"/>
  <c r="N24" i="10" s="1"/>
  <c r="M86" i="10"/>
  <c r="N17" i="10"/>
  <c r="N18" i="10" s="1"/>
  <c r="AG86" i="10"/>
  <c r="AG103" i="10"/>
  <c r="AF104" i="10"/>
  <c r="AF23" i="10" s="1"/>
  <c r="AF24" i="10" s="1"/>
  <c r="AF17" i="10"/>
  <c r="AF18" i="10" s="1"/>
  <c r="AI95" i="10" l="1"/>
  <c r="AI20" i="10" s="1"/>
  <c r="AI21" i="10" s="1"/>
  <c r="AJ77" i="10"/>
  <c r="AJ14" i="10" s="1"/>
  <c r="AJ15" i="10" s="1"/>
  <c r="AG104" i="10"/>
  <c r="AG23" i="10" s="1"/>
  <c r="AG24" i="10" s="1"/>
  <c r="AG17" i="10"/>
  <c r="AG18" i="10" s="1"/>
  <c r="M104" i="10"/>
  <c r="M23" i="10" s="1"/>
  <c r="M24" i="10" s="1"/>
  <c r="L86" i="10"/>
  <c r="L116" i="10" s="1"/>
  <c r="M17" i="10"/>
  <c r="M18" i="10" s="1"/>
  <c r="AH11" i="10"/>
  <c r="AH12" i="10" s="1"/>
  <c r="AH8" i="10"/>
  <c r="AH9" i="10" s="1"/>
  <c r="J77" i="10"/>
  <c r="K14" i="10"/>
  <c r="K15" i="10" s="1"/>
  <c r="AI58" i="10"/>
  <c r="AI59" i="10" s="1"/>
  <c r="AH103" i="10"/>
  <c r="AH86" i="10"/>
  <c r="AH115" i="10" s="1"/>
  <c r="AJ58" i="10"/>
  <c r="AJ59" i="10" s="1"/>
  <c r="K95" i="10"/>
  <c r="L20" i="10"/>
  <c r="L21" i="10" s="1"/>
  <c r="L11" i="10"/>
  <c r="L12" i="10" s="1"/>
  <c r="K59" i="10"/>
  <c r="L8" i="10"/>
  <c r="L9" i="10" s="1"/>
  <c r="M116" i="10"/>
  <c r="AG115" i="10"/>
  <c r="AJ95" i="10" l="1"/>
  <c r="AJ20" i="10" s="1"/>
  <c r="AJ21" i="10" s="1"/>
  <c r="M125" i="10"/>
  <c r="M32" i="10" s="1"/>
  <c r="M33" i="10" s="1"/>
  <c r="M29" i="10"/>
  <c r="M30" i="10" s="1"/>
  <c r="K11" i="10"/>
  <c r="K12" i="10" s="1"/>
  <c r="J59" i="10"/>
  <c r="K8" i="10"/>
  <c r="K9" i="10" s="1"/>
  <c r="L125" i="10"/>
  <c r="L32" i="10" s="1"/>
  <c r="L33" i="10" s="1"/>
  <c r="L29" i="10"/>
  <c r="L30" i="10" s="1"/>
  <c r="J95" i="10"/>
  <c r="K20" i="10"/>
  <c r="K21" i="10" s="1"/>
  <c r="L104" i="10"/>
  <c r="L23" i="10" s="1"/>
  <c r="L24" i="10" s="1"/>
  <c r="K86" i="10"/>
  <c r="L17" i="10"/>
  <c r="L18" i="10" s="1"/>
  <c r="AK77" i="10"/>
  <c r="AK14" i="10" s="1"/>
  <c r="AK15" i="10" s="1"/>
  <c r="AI86" i="10"/>
  <c r="AI103" i="10"/>
  <c r="AJ11" i="10"/>
  <c r="AJ12" i="10" s="1"/>
  <c r="AJ8" i="10"/>
  <c r="AJ9" i="10" s="1"/>
  <c r="AH104" i="10"/>
  <c r="AH23" i="10" s="1"/>
  <c r="AH24" i="10" s="1"/>
  <c r="AH17" i="10"/>
  <c r="AH18" i="10" s="1"/>
  <c r="AI11" i="10"/>
  <c r="AI12" i="10" s="1"/>
  <c r="AI8" i="10"/>
  <c r="AI9" i="10" s="1"/>
  <c r="I77" i="10"/>
  <c r="J14" i="10"/>
  <c r="J15" i="10" s="1"/>
  <c r="AL77" i="10" l="1"/>
  <c r="AL14" i="10" s="1"/>
  <c r="AL15" i="10" s="1"/>
  <c r="H77" i="10"/>
  <c r="I14" i="10"/>
  <c r="I15" i="10" s="1"/>
  <c r="AI104" i="10"/>
  <c r="AI23" i="10" s="1"/>
  <c r="AI24" i="10" s="1"/>
  <c r="AI17" i="10"/>
  <c r="AI18" i="10" s="1"/>
  <c r="K104" i="10"/>
  <c r="K23" i="10" s="1"/>
  <c r="K24" i="10" s="1"/>
  <c r="J86" i="10"/>
  <c r="K17" i="10"/>
  <c r="K18" i="10" s="1"/>
  <c r="AJ103" i="10"/>
  <c r="AJ86" i="10"/>
  <c r="AL58" i="10"/>
  <c r="AL59" i="10" s="1"/>
  <c r="AK95" i="10"/>
  <c r="AK20" i="10" s="1"/>
  <c r="AK21" i="10" s="1"/>
  <c r="AI115" i="10"/>
  <c r="AK58" i="10"/>
  <c r="AK59" i="10" s="1"/>
  <c r="I95" i="10"/>
  <c r="J20" i="10"/>
  <c r="J21" i="10" s="1"/>
  <c r="J116" i="10"/>
  <c r="J11" i="10"/>
  <c r="J12" i="10" s="1"/>
  <c r="I59" i="10"/>
  <c r="J8" i="10"/>
  <c r="J9" i="10" s="1"/>
  <c r="K116" i="10"/>
  <c r="AK11" i="10" l="1"/>
  <c r="AK12" i="10" s="1"/>
  <c r="AK8" i="10"/>
  <c r="AK9" i="10" s="1"/>
  <c r="AK86" i="10"/>
  <c r="AK103" i="10"/>
  <c r="AL11" i="10"/>
  <c r="AL12" i="10" s="1"/>
  <c r="AL8" i="10"/>
  <c r="AL9" i="10" s="1"/>
  <c r="AJ104" i="10"/>
  <c r="AJ23" i="10" s="1"/>
  <c r="AJ24" i="10" s="1"/>
  <c r="AJ17" i="10"/>
  <c r="AJ18" i="10" s="1"/>
  <c r="AJ115" i="10"/>
  <c r="AL95" i="10"/>
  <c r="AL20" i="10" s="1"/>
  <c r="AL21" i="10" s="1"/>
  <c r="AM77" i="10"/>
  <c r="AM14" i="10" s="1"/>
  <c r="AM15" i="10" s="1"/>
  <c r="K125" i="10"/>
  <c r="K32" i="10" s="1"/>
  <c r="K33" i="10" s="1"/>
  <c r="K29" i="10"/>
  <c r="K30" i="10" s="1"/>
  <c r="I11" i="10"/>
  <c r="I12" i="10" s="1"/>
  <c r="H59" i="10"/>
  <c r="I8" i="10"/>
  <c r="I9" i="10" s="1"/>
  <c r="J125" i="10"/>
  <c r="J32" i="10" s="1"/>
  <c r="J33" i="10" s="1"/>
  <c r="J29" i="10"/>
  <c r="J30" i="10" s="1"/>
  <c r="H95" i="10"/>
  <c r="I20" i="10"/>
  <c r="I21" i="10" s="1"/>
  <c r="J104" i="10"/>
  <c r="J23" i="10" s="1"/>
  <c r="J24" i="10" s="1"/>
  <c r="I86" i="10"/>
  <c r="I116" i="10" s="1"/>
  <c r="J17" i="10"/>
  <c r="J18" i="10" s="1"/>
  <c r="G77" i="10"/>
  <c r="H14" i="10"/>
  <c r="H15" i="10" s="1"/>
  <c r="AN77" i="10" l="1"/>
  <c r="AN14" i="10" s="1"/>
  <c r="AN15" i="10" s="1"/>
  <c r="G95" i="10"/>
  <c r="H20" i="10"/>
  <c r="H21" i="10" s="1"/>
  <c r="H11" i="10"/>
  <c r="H12" i="10" s="1"/>
  <c r="G59" i="10"/>
  <c r="H8" i="10"/>
  <c r="H9" i="10" s="1"/>
  <c r="I125" i="10"/>
  <c r="I32" i="10" s="1"/>
  <c r="I33" i="10" s="1"/>
  <c r="I29" i="10"/>
  <c r="I30" i="10" s="1"/>
  <c r="AK104" i="10"/>
  <c r="AK23" i="10" s="1"/>
  <c r="AK24" i="10" s="1"/>
  <c r="AK17" i="10"/>
  <c r="AK18" i="10" s="1"/>
  <c r="AM95" i="10"/>
  <c r="AM20" i="10" s="1"/>
  <c r="AM21" i="10" s="1"/>
  <c r="F77" i="10"/>
  <c r="G14" i="10"/>
  <c r="G15" i="10" s="1"/>
  <c r="I104" i="10"/>
  <c r="I23" i="10" s="1"/>
  <c r="I24" i="10" s="1"/>
  <c r="H86" i="10"/>
  <c r="I17" i="10"/>
  <c r="I18" i="10" s="1"/>
  <c r="AL103" i="10"/>
  <c r="AL86" i="10"/>
  <c r="AM58" i="10"/>
  <c r="AM59" i="10" s="1"/>
  <c r="AK115" i="10"/>
  <c r="AL104" i="10" l="1"/>
  <c r="AL23" i="10" s="1"/>
  <c r="AL24" i="10" s="1"/>
  <c r="AL17" i="10"/>
  <c r="AL18" i="10" s="1"/>
  <c r="AL115" i="10"/>
  <c r="E77" i="10"/>
  <c r="E14" i="10" s="1"/>
  <c r="E15" i="10" s="1"/>
  <c r="F14" i="10"/>
  <c r="F15" i="10" s="1"/>
  <c r="AN58" i="10"/>
  <c r="AN59" i="10" s="1"/>
  <c r="AM86" i="10"/>
  <c r="AM115" i="10" s="1"/>
  <c r="AM103" i="10"/>
  <c r="AO77" i="10"/>
  <c r="AO14" i="10" s="1"/>
  <c r="AO15" i="10" s="1"/>
  <c r="AN95" i="10"/>
  <c r="AN20" i="10" s="1"/>
  <c r="AN21" i="10" s="1"/>
  <c r="AM11" i="10"/>
  <c r="AM12" i="10" s="1"/>
  <c r="AM8" i="10"/>
  <c r="AM9" i="10" s="1"/>
  <c r="H104" i="10"/>
  <c r="H23" i="10" s="1"/>
  <c r="H24" i="10" s="1"/>
  <c r="G86" i="10"/>
  <c r="F86" i="10" s="1"/>
  <c r="H17" i="10"/>
  <c r="H18" i="10" s="1"/>
  <c r="G116" i="10"/>
  <c r="G11" i="10"/>
  <c r="G12" i="10" s="1"/>
  <c r="F59" i="10"/>
  <c r="G8" i="10"/>
  <c r="G9" i="10" s="1"/>
  <c r="H116" i="10"/>
  <c r="F95" i="10"/>
  <c r="G20" i="10"/>
  <c r="G21" i="10" s="1"/>
  <c r="G125" i="10" l="1"/>
  <c r="G32" i="10" s="1"/>
  <c r="G33" i="10" s="1"/>
  <c r="G29" i="10"/>
  <c r="G30" i="10" s="1"/>
  <c r="AO95" i="10"/>
  <c r="AO20" i="10" s="1"/>
  <c r="AO21" i="10" s="1"/>
  <c r="AP77" i="10"/>
  <c r="AP14" i="10" s="1"/>
  <c r="AP15" i="10" s="1"/>
  <c r="E95" i="10"/>
  <c r="E20" i="10" s="1"/>
  <c r="E21" i="10" s="1"/>
  <c r="F20" i="10"/>
  <c r="F21" i="10" s="1"/>
  <c r="AO58" i="10"/>
  <c r="AO59" i="10" s="1"/>
  <c r="AN11" i="10"/>
  <c r="AN12" i="10" s="1"/>
  <c r="AN8" i="10"/>
  <c r="AN9" i="10" s="1"/>
  <c r="AN103" i="10"/>
  <c r="AN86" i="10"/>
  <c r="H125" i="10"/>
  <c r="H32" i="10" s="1"/>
  <c r="H33" i="10" s="1"/>
  <c r="H29" i="10"/>
  <c r="H30" i="10" s="1"/>
  <c r="F11" i="10"/>
  <c r="F12" i="10" s="1"/>
  <c r="E59" i="10"/>
  <c r="F8" i="10"/>
  <c r="F9" i="10" s="1"/>
  <c r="G104" i="10"/>
  <c r="G23" i="10" s="1"/>
  <c r="G24" i="10" s="1"/>
  <c r="G17" i="10"/>
  <c r="G18" i="10" s="1"/>
  <c r="AM104" i="10"/>
  <c r="AM23" i="10" s="1"/>
  <c r="AM24" i="10" s="1"/>
  <c r="AM17" i="10"/>
  <c r="AM18" i="10" s="1"/>
  <c r="F104" i="10" l="1"/>
  <c r="F23" i="10" s="1"/>
  <c r="F24" i="10" s="1"/>
  <c r="E86" i="10"/>
  <c r="E116" i="10" s="1"/>
  <c r="F17" i="10"/>
  <c r="F18" i="10" s="1"/>
  <c r="AN104" i="10"/>
  <c r="AN23" i="10" s="1"/>
  <c r="AN24" i="10" s="1"/>
  <c r="AN17" i="10"/>
  <c r="AN18" i="10" s="1"/>
  <c r="AN115" i="10"/>
  <c r="AP58" i="10"/>
  <c r="AP59" i="10" s="1"/>
  <c r="AO86" i="10"/>
  <c r="AO115" i="10" s="1"/>
  <c r="AO103" i="10"/>
  <c r="AQ77" i="10"/>
  <c r="AQ14" i="10" s="1"/>
  <c r="AQ15" i="10" s="1"/>
  <c r="AP95" i="10"/>
  <c r="AP20" i="10" s="1"/>
  <c r="AP21" i="10" s="1"/>
  <c r="E11" i="10"/>
  <c r="E12" i="10" s="1"/>
  <c r="E8" i="10"/>
  <c r="E9" i="10" s="1"/>
  <c r="F116" i="10"/>
  <c r="AO11" i="10"/>
  <c r="AO12" i="10" s="1"/>
  <c r="AO8" i="10"/>
  <c r="AO9" i="10" s="1"/>
  <c r="E125" i="10" l="1"/>
  <c r="E32" i="10" s="1"/>
  <c r="E33" i="10" s="1"/>
  <c r="E29" i="10"/>
  <c r="E30" i="10" s="1"/>
  <c r="AO104" i="10"/>
  <c r="AO23" i="10" s="1"/>
  <c r="AO24" i="10" s="1"/>
  <c r="AO17" i="10"/>
  <c r="AO18" i="10" s="1"/>
  <c r="E104" i="10"/>
  <c r="E23" i="10" s="1"/>
  <c r="E24" i="10" s="1"/>
  <c r="E17" i="10"/>
  <c r="E18" i="10" s="1"/>
  <c r="AQ95" i="10"/>
  <c r="AQ20" i="10" s="1"/>
  <c r="AQ21" i="10" s="1"/>
  <c r="AR77" i="10"/>
  <c r="AR14" i="10" s="1"/>
  <c r="AR15" i="10" s="1"/>
  <c r="F125" i="10"/>
  <c r="F32" i="10" s="1"/>
  <c r="F33" i="10" s="1"/>
  <c r="F29" i="10"/>
  <c r="F30" i="10" s="1"/>
  <c r="AP103" i="10"/>
  <c r="AP86" i="10"/>
  <c r="AQ58" i="10"/>
  <c r="AQ59" i="10" s="1"/>
  <c r="AP115" i="10"/>
  <c r="AP11" i="10"/>
  <c r="AP12" i="10" s="1"/>
  <c r="AP8" i="10"/>
  <c r="AP9" i="10" s="1"/>
  <c r="AR95" i="10" l="1"/>
  <c r="AR20" i="10" s="1"/>
  <c r="AR21" i="10" s="1"/>
  <c r="AQ11" i="10"/>
  <c r="AQ12" i="10" s="1"/>
  <c r="AQ8" i="10"/>
  <c r="AQ9" i="10" s="1"/>
  <c r="AQ86" i="10"/>
  <c r="AQ103" i="10"/>
  <c r="AS77" i="10"/>
  <c r="AS14" i="10" s="1"/>
  <c r="AS15" i="10" s="1"/>
  <c r="AP104" i="10"/>
  <c r="AP23" i="10" s="1"/>
  <c r="AP24" i="10" s="1"/>
  <c r="AP17" i="10"/>
  <c r="AP18" i="10" s="1"/>
  <c r="AR58" i="10"/>
  <c r="AR59" i="10" s="1"/>
  <c r="AT77" i="10" l="1"/>
  <c r="AT14" i="10" s="1"/>
  <c r="AT15" i="10" s="1"/>
  <c r="AR103" i="10"/>
  <c r="AR86" i="10"/>
  <c r="AR115" i="10" s="1"/>
  <c r="AS58" i="10"/>
  <c r="AS59" i="10" s="1"/>
  <c r="AS95" i="10"/>
  <c r="AS20" i="10" s="1"/>
  <c r="AS21" i="10" s="1"/>
  <c r="AR11" i="10"/>
  <c r="AR12" i="10" s="1"/>
  <c r="AR8" i="10"/>
  <c r="AR9" i="10" s="1"/>
  <c r="AQ104" i="10"/>
  <c r="AQ23" i="10" s="1"/>
  <c r="AQ24" i="10" s="1"/>
  <c r="AQ17" i="10"/>
  <c r="AQ18" i="10" s="1"/>
  <c r="AQ115" i="10"/>
  <c r="AT95" i="10" l="1"/>
  <c r="AT20" i="10" s="1"/>
  <c r="AT21" i="10" s="1"/>
  <c r="AR104" i="10"/>
  <c r="AR23" i="10" s="1"/>
  <c r="AR24" i="10" s="1"/>
  <c r="AR17" i="10"/>
  <c r="AR18" i="10" s="1"/>
  <c r="AT58" i="10"/>
  <c r="AT59" i="10" s="1"/>
  <c r="AU77" i="10"/>
  <c r="AU14" i="10" s="1"/>
  <c r="AU15" i="10" s="1"/>
  <c r="AS86" i="10"/>
  <c r="AS103" i="10"/>
  <c r="AS115" i="10"/>
  <c r="AS11" i="10"/>
  <c r="AS12" i="10" s="1"/>
  <c r="AS8" i="10"/>
  <c r="AS9" i="10" s="1"/>
  <c r="AU95" i="10" l="1"/>
  <c r="AU20" i="10" s="1"/>
  <c r="AU21" i="10" s="1"/>
  <c r="AV77" i="10"/>
  <c r="AV14" i="10" s="1"/>
  <c r="AV15" i="10" s="1"/>
  <c r="AS104" i="10"/>
  <c r="AS23" i="10" s="1"/>
  <c r="AS24" i="10" s="1"/>
  <c r="AS17" i="10"/>
  <c r="AS18" i="10" s="1"/>
  <c r="AT103" i="10"/>
  <c r="AT86" i="10"/>
  <c r="AU58" i="10"/>
  <c r="AU59" i="10" s="1"/>
  <c r="AT115" i="10"/>
  <c r="AT11" i="10"/>
  <c r="AT12" i="10" s="1"/>
  <c r="AT8" i="10"/>
  <c r="AT9" i="10" s="1"/>
  <c r="AW77" i="10" l="1"/>
  <c r="AW14" i="10" s="1"/>
  <c r="AW15" i="10" s="1"/>
  <c r="AV95" i="10"/>
  <c r="AV20" i="10" s="1"/>
  <c r="AV21" i="10" s="1"/>
  <c r="AT104" i="10"/>
  <c r="AT23" i="10" s="1"/>
  <c r="AT24" i="10" s="1"/>
  <c r="AT17" i="10"/>
  <c r="AT18" i="10" s="1"/>
  <c r="AV58" i="10"/>
  <c r="AV59" i="10" s="1"/>
  <c r="AU86" i="10"/>
  <c r="AU115" i="10" s="1"/>
  <c r="AU103" i="10"/>
  <c r="AW58" i="10"/>
  <c r="AW59" i="10" s="1"/>
  <c r="AU11" i="10"/>
  <c r="AU12" i="10" s="1"/>
  <c r="AU8" i="10"/>
  <c r="AU9" i="10" s="1"/>
  <c r="AX77" i="10" l="1"/>
  <c r="AX14" i="10" s="1"/>
  <c r="AX15" i="10" s="1"/>
  <c r="AU104" i="10"/>
  <c r="AU23" i="10" s="1"/>
  <c r="AU24" i="10" s="1"/>
  <c r="AU17" i="10"/>
  <c r="AU18" i="10" s="1"/>
  <c r="AW95" i="10"/>
  <c r="AW20" i="10" s="1"/>
  <c r="AW21" i="10" s="1"/>
  <c r="AV103" i="10"/>
  <c r="AV86" i="10"/>
  <c r="AV115" i="10" s="1"/>
  <c r="AW11" i="10"/>
  <c r="AW12" i="10" s="1"/>
  <c r="AW8" i="10"/>
  <c r="AW9" i="10" s="1"/>
  <c r="AV11" i="10"/>
  <c r="AV12" i="10" s="1"/>
  <c r="AV8" i="10"/>
  <c r="AV9" i="10" s="1"/>
  <c r="AX95" i="10" l="1"/>
  <c r="AX20" i="10" s="1"/>
  <c r="AX21" i="10" s="1"/>
  <c r="AW86" i="10"/>
  <c r="AW103" i="10"/>
  <c r="AX58" i="10"/>
  <c r="AX59" i="10" s="1"/>
  <c r="AY77" i="10"/>
  <c r="AY14" i="10" s="1"/>
  <c r="AY15" i="10" s="1"/>
  <c r="AV104" i="10"/>
  <c r="AV23" i="10" s="1"/>
  <c r="AV24" i="10" s="1"/>
  <c r="AV17" i="10"/>
  <c r="AV18" i="10" s="1"/>
  <c r="AZ77" i="10" l="1"/>
  <c r="AZ14" i="10" s="1"/>
  <c r="AZ15" i="10" s="1"/>
  <c r="AY95" i="10"/>
  <c r="AY20" i="10" s="1"/>
  <c r="AY21" i="10" s="1"/>
  <c r="AY58" i="10"/>
  <c r="AY59" i="10" s="1"/>
  <c r="AX103" i="10"/>
  <c r="AX86" i="10"/>
  <c r="AX115" i="10" s="1"/>
  <c r="AX11" i="10"/>
  <c r="AX12" i="10" s="1"/>
  <c r="AX8" i="10"/>
  <c r="AX9" i="10" s="1"/>
  <c r="AW104" i="10"/>
  <c r="AW23" i="10" s="1"/>
  <c r="AW24" i="10" s="1"/>
  <c r="AW17" i="10"/>
  <c r="AW18" i="10" s="1"/>
  <c r="AW115" i="10"/>
  <c r="AX104" i="10" l="1"/>
  <c r="AX23" i="10" s="1"/>
  <c r="AX24" i="10" s="1"/>
  <c r="AX17" i="10"/>
  <c r="AX18" i="10" s="1"/>
  <c r="AY11" i="10"/>
  <c r="AY12" i="10" s="1"/>
  <c r="AY8" i="10"/>
  <c r="AY9" i="10" s="1"/>
  <c r="AZ58" i="10"/>
  <c r="AZ59" i="10" s="1"/>
  <c r="AZ95" i="10"/>
  <c r="AZ20" i="10" s="1"/>
  <c r="AZ21" i="10" s="1"/>
  <c r="BA77" i="10"/>
  <c r="BA14" i="10" s="1"/>
  <c r="BA15" i="10" s="1"/>
  <c r="AY86" i="10"/>
  <c r="AY103" i="10"/>
  <c r="BA95" i="10" l="1"/>
  <c r="BA20" i="10" s="1"/>
  <c r="BA21" i="10" s="1"/>
  <c r="BA58" i="10"/>
  <c r="BA59" i="10" s="1"/>
  <c r="AZ11" i="10"/>
  <c r="AZ12" i="10" s="1"/>
  <c r="AZ8" i="10"/>
  <c r="AZ9" i="10" s="1"/>
  <c r="AZ103" i="10"/>
  <c r="AZ86" i="10"/>
  <c r="BB77" i="10"/>
  <c r="BB14" i="10" s="1"/>
  <c r="BB15" i="10" s="1"/>
  <c r="AY104" i="10"/>
  <c r="AY23" i="10" s="1"/>
  <c r="AY24" i="10" s="1"/>
  <c r="AY17" i="10"/>
  <c r="AY18" i="10" s="1"/>
  <c r="AY115" i="10"/>
  <c r="BC77" i="10" l="1"/>
  <c r="BC14" i="10" s="1"/>
  <c r="BC15" i="10" s="1"/>
  <c r="BA86" i="10"/>
  <c r="BA115" i="10" s="1"/>
  <c r="BA103" i="10"/>
  <c r="BB58" i="10"/>
  <c r="BB59" i="10" s="1"/>
  <c r="AZ104" i="10"/>
  <c r="AZ23" i="10" s="1"/>
  <c r="AZ24" i="10" s="1"/>
  <c r="AZ17" i="10"/>
  <c r="AZ18" i="10" s="1"/>
  <c r="AZ115" i="10"/>
  <c r="BB95" i="10"/>
  <c r="BB20" i="10" s="1"/>
  <c r="BB21" i="10" s="1"/>
  <c r="BA11" i="10"/>
  <c r="BA12" i="10" s="1"/>
  <c r="BA8" i="10"/>
  <c r="BA9" i="10" s="1"/>
  <c r="BD77" i="10" l="1"/>
  <c r="BD14" i="10" s="1"/>
  <c r="BD15" i="10" s="1"/>
  <c r="BC95" i="10"/>
  <c r="BC20" i="10" s="1"/>
  <c r="BC21" i="10" s="1"/>
  <c r="BB103" i="10"/>
  <c r="BB86" i="10"/>
  <c r="BB115" i="10" s="1"/>
  <c r="BC58" i="10"/>
  <c r="BC59" i="10" s="1"/>
  <c r="BB11" i="10"/>
  <c r="BB12" i="10" s="1"/>
  <c r="BB8" i="10"/>
  <c r="BB9" i="10" s="1"/>
  <c r="BA104" i="10"/>
  <c r="BA23" i="10" s="1"/>
  <c r="BA24" i="10" s="1"/>
  <c r="BA17" i="10"/>
  <c r="BA18" i="10" s="1"/>
  <c r="BD95" i="10" l="1"/>
  <c r="BD20" i="10" s="1"/>
  <c r="BD21" i="10" s="1"/>
  <c r="BB104" i="10"/>
  <c r="BB23" i="10" s="1"/>
  <c r="BB24" i="10" s="1"/>
  <c r="BB17" i="10"/>
  <c r="BB18" i="10" s="1"/>
  <c r="BD58" i="10"/>
  <c r="BD59" i="10" s="1"/>
  <c r="BE77" i="10"/>
  <c r="BE14" i="10" s="1"/>
  <c r="BE15" i="10" s="1"/>
  <c r="BC86" i="10"/>
  <c r="BC103" i="10"/>
  <c r="BC115" i="10"/>
  <c r="BC11" i="10"/>
  <c r="BC12" i="10" s="1"/>
  <c r="BC8" i="10"/>
  <c r="BC9" i="10" s="1"/>
  <c r="BE95" i="10" l="1"/>
  <c r="BE20" i="10" s="1"/>
  <c r="BE21" i="10" s="1"/>
  <c r="BC104" i="10"/>
  <c r="BC23" i="10" s="1"/>
  <c r="BC24" i="10" s="1"/>
  <c r="BC17" i="10"/>
  <c r="BC18" i="10" s="1"/>
  <c r="BF77" i="10"/>
  <c r="BF14" i="10" s="1"/>
  <c r="BF15" i="10" s="1"/>
  <c r="BD103" i="10"/>
  <c r="BD86" i="10"/>
  <c r="BD115" i="10" s="1"/>
  <c r="BE58" i="10"/>
  <c r="BE59" i="10" s="1"/>
  <c r="BD11" i="10"/>
  <c r="BD12" i="10" s="1"/>
  <c r="BD8" i="10"/>
  <c r="BD9" i="10" s="1"/>
  <c r="BF95" i="10" l="1"/>
  <c r="BF20" i="10" s="1"/>
  <c r="BF21" i="10" s="1"/>
  <c r="BE11" i="10"/>
  <c r="BE12" i="10" s="1"/>
  <c r="BE8" i="10"/>
  <c r="BE9" i="10" s="1"/>
  <c r="BE86" i="10"/>
  <c r="BE103" i="10"/>
  <c r="BG77" i="10"/>
  <c r="BG14" i="10" s="1"/>
  <c r="BG15" i="10" s="1"/>
  <c r="BD104" i="10"/>
  <c r="BD23" i="10" s="1"/>
  <c r="BD24" i="10" s="1"/>
  <c r="BD17" i="10"/>
  <c r="BD18" i="10" s="1"/>
  <c r="BF58" i="10"/>
  <c r="BF59" i="10" s="1"/>
  <c r="BG95" i="10" l="1"/>
  <c r="BG20" i="10" s="1"/>
  <c r="BG21" i="10" s="1"/>
  <c r="BH77" i="10"/>
  <c r="BH14" i="10" s="1"/>
  <c r="BH15" i="10" s="1"/>
  <c r="BG58" i="10"/>
  <c r="BG59" i="10" s="1"/>
  <c r="BF103" i="10"/>
  <c r="BF86" i="10"/>
  <c r="BF11" i="10"/>
  <c r="BF12" i="10" s="1"/>
  <c r="BF8" i="10"/>
  <c r="BF9" i="10" s="1"/>
  <c r="BE104" i="10"/>
  <c r="BE23" i="10" s="1"/>
  <c r="BE24" i="10" s="1"/>
  <c r="BE17" i="10"/>
  <c r="BE18" i="10" s="1"/>
  <c r="BI77" i="10" l="1"/>
  <c r="BI14" i="10" s="1"/>
  <c r="BI15" i="10" s="1"/>
  <c r="BH58" i="10"/>
  <c r="BH59" i="10" s="1"/>
  <c r="BG86" i="10"/>
  <c r="BG103" i="10"/>
  <c r="BH95" i="10"/>
  <c r="BH20" i="10" s="1"/>
  <c r="BH21" i="10" s="1"/>
  <c r="BF104" i="10"/>
  <c r="BF23" i="10" s="1"/>
  <c r="BF24" i="10" s="1"/>
  <c r="BF17" i="10"/>
  <c r="BF18" i="10" s="1"/>
  <c r="BG11" i="10"/>
  <c r="BG12" i="10" s="1"/>
  <c r="BG8" i="10"/>
  <c r="BG9" i="10" s="1"/>
  <c r="BI95" i="10" l="1"/>
  <c r="BI20" i="10" s="1"/>
  <c r="BI21" i="10" s="1"/>
  <c r="BG104" i="10"/>
  <c r="BG23" i="10" s="1"/>
  <c r="BG24" i="10" s="1"/>
  <c r="BG17" i="10"/>
  <c r="BG18" i="10" s="1"/>
  <c r="BH103" i="10"/>
  <c r="BH86" i="10"/>
  <c r="BJ77" i="10"/>
  <c r="BJ14" i="10" s="1"/>
  <c r="BJ15" i="10" s="1"/>
  <c r="BI58" i="10"/>
  <c r="BI59" i="10" s="1"/>
  <c r="BH11" i="10"/>
  <c r="BH12" i="10" s="1"/>
  <c r="BH8" i="10"/>
  <c r="BH9" i="10" s="1"/>
  <c r="BK77" i="10" l="1"/>
  <c r="BK14" i="10" s="1"/>
  <c r="BK15" i="10" s="1"/>
  <c r="BI86" i="10"/>
  <c r="BI103" i="10"/>
  <c r="BH104" i="10"/>
  <c r="BH23" i="10" s="1"/>
  <c r="BH24" i="10" s="1"/>
  <c r="BH17" i="10"/>
  <c r="BH18" i="10" s="1"/>
  <c r="BJ58" i="10"/>
  <c r="BJ59" i="10" s="1"/>
  <c r="BJ95" i="10"/>
  <c r="BJ20" i="10" s="1"/>
  <c r="BJ21" i="10" s="1"/>
  <c r="BI11" i="10"/>
  <c r="BI12" i="10" s="1"/>
  <c r="BI8" i="10"/>
  <c r="BI9" i="10" s="1"/>
  <c r="BK95" i="10" l="1"/>
  <c r="BK20" i="10" s="1"/>
  <c r="BK21" i="10" s="1"/>
  <c r="BK58" i="10"/>
  <c r="BK59" i="10" s="1"/>
  <c r="BL77" i="10"/>
  <c r="BL14" i="10" s="1"/>
  <c r="BL15" i="10" s="1"/>
  <c r="BJ103" i="10"/>
  <c r="BJ86" i="10"/>
  <c r="BJ11" i="10"/>
  <c r="BJ12" i="10" s="1"/>
  <c r="BJ8" i="10"/>
  <c r="BJ9" i="10" s="1"/>
  <c r="BI104" i="10"/>
  <c r="BI23" i="10" s="1"/>
  <c r="BI24" i="10" s="1"/>
  <c r="BI17" i="10"/>
  <c r="BI18" i="10" s="1"/>
  <c r="BL58" i="10" l="1"/>
  <c r="BL59" i="10" s="1"/>
  <c r="BL95" i="10"/>
  <c r="BL20" i="10" s="1"/>
  <c r="BL21" i="10" s="1"/>
  <c r="BL11" i="10"/>
  <c r="BL12" i="10" s="1"/>
  <c r="BL8" i="10"/>
  <c r="BL9" i="10" s="1"/>
  <c r="BM77" i="10"/>
  <c r="BM14" i="10" s="1"/>
  <c r="BM15" i="10" s="1"/>
  <c r="BJ104" i="10"/>
  <c r="BJ23" i="10" s="1"/>
  <c r="BJ24" i="10" s="1"/>
  <c r="BJ17" i="10"/>
  <c r="BJ18" i="10" s="1"/>
  <c r="BK86" i="10"/>
  <c r="BK103" i="10"/>
  <c r="BK11" i="10"/>
  <c r="BK12" i="10" s="1"/>
  <c r="BK8" i="10"/>
  <c r="BK9" i="10" s="1"/>
  <c r="BN77" i="10" l="1"/>
  <c r="BN14" i="10" s="1"/>
  <c r="BN15" i="10" s="1"/>
  <c r="BK104" i="10"/>
  <c r="BK23" i="10" s="1"/>
  <c r="BK24" i="10" s="1"/>
  <c r="BK17" i="10"/>
  <c r="BK18" i="10" s="1"/>
  <c r="BM95" i="10"/>
  <c r="BM20" i="10" s="1"/>
  <c r="BM21" i="10" s="1"/>
  <c r="BM58" i="10"/>
  <c r="BM59" i="10" s="1"/>
  <c r="BL103" i="10"/>
  <c r="BL86" i="10"/>
  <c r="BO77" i="10" l="1"/>
  <c r="BO14" i="10" s="1"/>
  <c r="BO15" i="10" s="1"/>
  <c r="BL104" i="10"/>
  <c r="BL23" i="10" s="1"/>
  <c r="BL24" i="10" s="1"/>
  <c r="BL17" i="10"/>
  <c r="BL18" i="10" s="1"/>
  <c r="BM11" i="10"/>
  <c r="BM12" i="10" s="1"/>
  <c r="BM8" i="10"/>
  <c r="BM9" i="10" s="1"/>
  <c r="BN58" i="10"/>
  <c r="BN59" i="10" s="1"/>
  <c r="BN95" i="10"/>
  <c r="BN20" i="10" s="1"/>
  <c r="BN21" i="10" s="1"/>
  <c r="BM86" i="10"/>
  <c r="BM103" i="10"/>
  <c r="BM104" i="10" l="1"/>
  <c r="BM23" i="10" s="1"/>
  <c r="BM24" i="10" s="1"/>
  <c r="BM17" i="10"/>
  <c r="BM18" i="10" s="1"/>
  <c r="BO58" i="10"/>
  <c r="BO59" i="10" s="1"/>
  <c r="BN103" i="10"/>
  <c r="BN86" i="10"/>
  <c r="BO95" i="10"/>
  <c r="BO20" i="10" s="1"/>
  <c r="BO21" i="10" s="1"/>
  <c r="BP77" i="10"/>
  <c r="BP14" i="10" s="1"/>
  <c r="BP15" i="10" s="1"/>
  <c r="BN11" i="10"/>
  <c r="BN12" i="10" s="1"/>
  <c r="BN8" i="10"/>
  <c r="BN9" i="10" s="1"/>
  <c r="BQ77" i="10" l="1"/>
  <c r="BQ14" i="10" s="1"/>
  <c r="BQ15" i="10" s="1"/>
  <c r="BP58" i="10"/>
  <c r="BP59" i="10" s="1"/>
  <c r="BO86" i="10"/>
  <c r="BO103" i="10"/>
  <c r="BN104" i="10"/>
  <c r="BN23" i="10" s="1"/>
  <c r="BN24" i="10" s="1"/>
  <c r="BN17" i="10"/>
  <c r="BN18" i="10" s="1"/>
  <c r="BO11" i="10"/>
  <c r="BO12" i="10" s="1"/>
  <c r="BO8" i="10"/>
  <c r="BO9" i="10" s="1"/>
  <c r="BP95" i="10"/>
  <c r="BP20" i="10" s="1"/>
  <c r="BP21" i="10" s="1"/>
  <c r="BP103" i="10" l="1"/>
  <c r="BP86" i="10"/>
  <c r="BO104" i="10"/>
  <c r="BO23" i="10" s="1"/>
  <c r="BO24" i="10" s="1"/>
  <c r="BO17" i="10"/>
  <c r="BO18" i="10" s="1"/>
  <c r="BQ58" i="10"/>
  <c r="BQ59" i="10" s="1"/>
  <c r="BQ95" i="10"/>
  <c r="BQ20" i="10" s="1"/>
  <c r="BQ21" i="10" s="1"/>
  <c r="BR77" i="10"/>
  <c r="BR14" i="10" s="1"/>
  <c r="BR15" i="10" s="1"/>
  <c r="BP11" i="10"/>
  <c r="BP12" i="10" s="1"/>
  <c r="BP8" i="10"/>
  <c r="BP9" i="10" s="1"/>
  <c r="BP104" i="10" l="1"/>
  <c r="BP23" i="10" s="1"/>
  <c r="BP24" i="10" s="1"/>
  <c r="BP17" i="10"/>
  <c r="BP18" i="10" s="1"/>
  <c r="BQ86" i="10"/>
  <c r="BQ103" i="10"/>
  <c r="BS77" i="10"/>
  <c r="BS14" i="10" s="1"/>
  <c r="BS15" i="10" s="1"/>
  <c r="BR95" i="10"/>
  <c r="BR20" i="10" s="1"/>
  <c r="BR21" i="10" s="1"/>
  <c r="BR58" i="10"/>
  <c r="BR59" i="10" s="1"/>
  <c r="BQ11" i="10"/>
  <c r="BQ12" i="10" s="1"/>
  <c r="BQ8" i="10"/>
  <c r="BQ9" i="10" s="1"/>
  <c r="BT77" i="10" l="1"/>
  <c r="BT14" i="10" s="1"/>
  <c r="BT15" i="10" s="1"/>
  <c r="BR11" i="10"/>
  <c r="BR12" i="10" s="1"/>
  <c r="BR8" i="10"/>
  <c r="BR9" i="10" s="1"/>
  <c r="BQ104" i="10"/>
  <c r="BQ23" i="10" s="1"/>
  <c r="BQ24" i="10" s="1"/>
  <c r="BQ17" i="10"/>
  <c r="BQ18" i="10" s="1"/>
  <c r="BR103" i="10"/>
  <c r="BR86" i="10"/>
  <c r="BS95" i="10"/>
  <c r="BS20" i="10" s="1"/>
  <c r="BS21" i="10" s="1"/>
  <c r="BS58" i="10"/>
  <c r="BS59" i="10" s="1"/>
  <c r="BT95" i="10" l="1"/>
  <c r="BT20" i="10" s="1"/>
  <c r="BT21" i="10" s="1"/>
  <c r="BT58" i="10"/>
  <c r="BT59" i="10" s="1"/>
  <c r="BS11" i="10"/>
  <c r="BS12" i="10" s="1"/>
  <c r="BS8" i="10"/>
  <c r="BS9" i="10" s="1"/>
  <c r="BS86" i="10"/>
  <c r="BS103" i="10"/>
  <c r="BR104" i="10"/>
  <c r="BR23" i="10" s="1"/>
  <c r="BR24" i="10" s="1"/>
  <c r="BR17" i="10"/>
  <c r="BR18" i="10" s="1"/>
  <c r="BS104" i="10" l="1"/>
  <c r="BS23" i="10" s="1"/>
  <c r="BS24" i="10" s="1"/>
  <c r="BS17" i="10"/>
  <c r="BS18" i="10" s="1"/>
  <c r="BT103" i="10"/>
  <c r="BT86" i="10"/>
  <c r="BT11" i="10"/>
  <c r="BT12" i="10" s="1"/>
  <c r="BT8" i="10"/>
  <c r="BT9" i="10" s="1"/>
  <c r="BT104" i="10" l="1"/>
  <c r="BT23" i="10" s="1"/>
  <c r="BT24" i="10" s="1"/>
  <c r="BT17" i="10"/>
  <c r="BT18" i="10" s="1"/>
  <c r="BT115" i="10"/>
  <c r="W125" i="10" l="1"/>
  <c r="W32" i="10" s="1"/>
  <c r="W33" i="10" s="1"/>
  <c r="W29" i="10"/>
  <c r="W30" i="10" s="1"/>
  <c r="Y125" i="10"/>
  <c r="Y32" i="10" s="1"/>
  <c r="Y33" i="10" s="1"/>
  <c r="Y29" i="10"/>
  <c r="Y30" i="10" s="1"/>
  <c r="AB125" i="10" l="1"/>
  <c r="AB32" i="10" s="1"/>
  <c r="AB33" i="10" s="1"/>
  <c r="AB29" i="10"/>
  <c r="AB30" i="10" s="1"/>
  <c r="AA125" i="10" l="1"/>
  <c r="AA32" i="10" s="1"/>
  <c r="AA33" i="10" s="1"/>
  <c r="AA29" i="10"/>
  <c r="AA30" i="10" s="1"/>
  <c r="X125" i="10"/>
  <c r="X32" i="10" s="1"/>
  <c r="X33" i="10" s="1"/>
  <c r="X29" i="10"/>
  <c r="X30" i="10" s="1"/>
  <c r="AC125" i="10"/>
  <c r="AC32" i="10" s="1"/>
  <c r="AC33" i="10" s="1"/>
  <c r="AC29" i="10"/>
  <c r="AC30" i="10" s="1"/>
  <c r="Z125" i="10"/>
  <c r="Z32" i="10" s="1"/>
  <c r="Z33" i="10" s="1"/>
  <c r="Z29" i="10"/>
  <c r="Z30" i="10" s="1"/>
  <c r="V125" i="10"/>
  <c r="V32" i="10" s="1"/>
  <c r="V33" i="10" s="1"/>
  <c r="V29" i="10"/>
  <c r="V30" i="10" s="1"/>
  <c r="AD29" i="10" l="1"/>
  <c r="AD30" i="10" s="1"/>
  <c r="AD125" i="10"/>
  <c r="AD32" i="10" s="1"/>
  <c r="AD33" i="10" s="1"/>
  <c r="AE29" i="10" l="1"/>
  <c r="AE30" i="10" s="1"/>
  <c r="AE125" i="10"/>
  <c r="AE32" i="10" s="1"/>
  <c r="AE33" i="10" s="1"/>
  <c r="AF29" i="10" l="1"/>
  <c r="AF30" i="10" s="1"/>
  <c r="AF125" i="10"/>
  <c r="AF32" i="10" s="1"/>
  <c r="AF33" i="10" s="1"/>
  <c r="AG125" i="10" l="1"/>
  <c r="AG32" i="10" s="1"/>
  <c r="AG33" i="10" s="1"/>
  <c r="AG29" i="10"/>
  <c r="AG30" i="10" s="1"/>
  <c r="AH29" i="10" l="1"/>
  <c r="AH30" i="10" s="1"/>
  <c r="AH125" i="10"/>
  <c r="AH32" i="10" s="1"/>
  <c r="AH33" i="10" s="1"/>
  <c r="AI29" i="10" l="1"/>
  <c r="AI30" i="10" s="1"/>
  <c r="AI125" i="10"/>
  <c r="AI32" i="10" s="1"/>
  <c r="AI33" i="10" s="1"/>
  <c r="AJ125" i="10" l="1"/>
  <c r="AJ32" i="10" s="1"/>
  <c r="AJ33" i="10" s="1"/>
  <c r="AJ29" i="10"/>
  <c r="AJ30" i="10" s="1"/>
  <c r="AK125" i="10" l="1"/>
  <c r="AK32" i="10" s="1"/>
  <c r="AK33" i="10" s="1"/>
  <c r="AK29" i="10"/>
  <c r="AK30" i="10" s="1"/>
  <c r="AL29" i="10" l="1"/>
  <c r="AL30" i="10" s="1"/>
  <c r="AL125" i="10"/>
  <c r="AL32" i="10" s="1"/>
  <c r="AL33" i="10" s="1"/>
  <c r="AM29" i="10" l="1"/>
  <c r="AM30" i="10" s="1"/>
  <c r="AM125" i="10"/>
  <c r="AM32" i="10" s="1"/>
  <c r="AM33" i="10" s="1"/>
  <c r="AN125" i="10" l="1"/>
  <c r="AN32" i="10" s="1"/>
  <c r="AN33" i="10" s="1"/>
  <c r="AN29" i="10"/>
  <c r="AN30" i="10" s="1"/>
  <c r="AO29" i="10" l="1"/>
  <c r="AO30" i="10" s="1"/>
  <c r="AO125" i="10"/>
  <c r="AO32" i="10" s="1"/>
  <c r="AO33" i="10" s="1"/>
  <c r="AP29" i="10" l="1"/>
  <c r="AP30" i="10" s="1"/>
  <c r="AP125" i="10"/>
  <c r="AP32" i="10" s="1"/>
  <c r="AP33" i="10" s="1"/>
  <c r="AQ29" i="10" l="1"/>
  <c r="AQ30" i="10" s="1"/>
  <c r="AQ125" i="10"/>
  <c r="AQ32" i="10" s="1"/>
  <c r="AQ33" i="10" s="1"/>
  <c r="AR29" i="10" l="1"/>
  <c r="AR30" i="10" s="1"/>
  <c r="AR125" i="10"/>
  <c r="AR32" i="10" s="1"/>
  <c r="AR33" i="10" s="1"/>
  <c r="AS125" i="10" l="1"/>
  <c r="AS32" i="10" s="1"/>
  <c r="AS33" i="10" s="1"/>
  <c r="AS29" i="10"/>
  <c r="AS30" i="10" s="1"/>
  <c r="AT29" i="10" l="1"/>
  <c r="AT30" i="10" s="1"/>
  <c r="AT125" i="10"/>
  <c r="AT32" i="10" s="1"/>
  <c r="AT33" i="10" s="1"/>
  <c r="AU29" i="10" l="1"/>
  <c r="AU30" i="10" s="1"/>
  <c r="AU125" i="10"/>
  <c r="AU32" i="10" s="1"/>
  <c r="AU33" i="10" s="1"/>
  <c r="AV29" i="10" l="1"/>
  <c r="AV30" i="10" s="1"/>
  <c r="AV125" i="10"/>
  <c r="AV32" i="10" s="1"/>
  <c r="AV33" i="10" s="1"/>
  <c r="AW29" i="10" l="1"/>
  <c r="AW30" i="10" s="1"/>
  <c r="AW125" i="10"/>
  <c r="AW32" i="10" s="1"/>
  <c r="AW33" i="10" s="1"/>
  <c r="AX125" i="10" l="1"/>
  <c r="AX32" i="10" s="1"/>
  <c r="AX33" i="10" s="1"/>
  <c r="AX29" i="10"/>
  <c r="AX30" i="10" s="1"/>
  <c r="AY125" i="10" l="1"/>
  <c r="AY32" i="10" s="1"/>
  <c r="AY33" i="10" s="1"/>
  <c r="AY29" i="10"/>
  <c r="AY30" i="10" s="1"/>
  <c r="AZ125" i="10" l="1"/>
  <c r="AZ32" i="10" s="1"/>
  <c r="AZ33" i="10" s="1"/>
  <c r="AZ29" i="10"/>
  <c r="AZ30" i="10" s="1"/>
  <c r="BA29" i="10" l="1"/>
  <c r="BA30" i="10" s="1"/>
  <c r="BA125" i="10"/>
  <c r="BA32" i="10" s="1"/>
  <c r="BA33" i="10" s="1"/>
  <c r="BB125" i="10" l="1"/>
  <c r="BB32" i="10" s="1"/>
  <c r="BB33" i="10" s="1"/>
  <c r="BB29" i="10"/>
  <c r="BB30" i="10" s="1"/>
  <c r="BC125" i="10" l="1"/>
  <c r="BC32" i="10" s="1"/>
  <c r="BC33" i="10" s="1"/>
  <c r="BC29" i="10"/>
  <c r="BC30" i="10" s="1"/>
  <c r="BD125" i="10" l="1"/>
  <c r="BD32" i="10" s="1"/>
  <c r="BD33" i="10" s="1"/>
  <c r="BD29" i="10"/>
  <c r="BD30" i="10" s="1"/>
  <c r="BE29" i="10" l="1"/>
  <c r="BE30" i="10" s="1"/>
  <c r="BE125" i="10"/>
  <c r="BE32" i="10" s="1"/>
  <c r="BE33" i="10" s="1"/>
  <c r="BE26" i="10"/>
  <c r="BE27" i="10" s="1"/>
  <c r="BE115" i="10"/>
  <c r="BF125" i="10" l="1"/>
  <c r="BF32" i="10" s="1"/>
  <c r="BF33" i="10" s="1"/>
  <c r="BF29" i="10"/>
  <c r="BF30" i="10" s="1"/>
  <c r="BF26" i="10"/>
  <c r="BF27" i="10" s="1"/>
  <c r="BF115" i="10"/>
  <c r="BG26" i="10" l="1"/>
  <c r="BG27" i="10" s="1"/>
  <c r="BG115" i="10"/>
  <c r="BG29" i="10"/>
  <c r="BG30" i="10" s="1"/>
  <c r="BG125" i="10"/>
  <c r="BG32" i="10" s="1"/>
  <c r="BG33" i="10" s="1"/>
  <c r="BH29" i="10" l="1"/>
  <c r="BH30" i="10" s="1"/>
  <c r="BH125" i="10"/>
  <c r="BH32" i="10" s="1"/>
  <c r="BH33" i="10" s="1"/>
  <c r="BH26" i="10"/>
  <c r="BH27" i="10" s="1"/>
  <c r="BH115" i="10"/>
  <c r="BI26" i="10" l="1"/>
  <c r="BI27" i="10" s="1"/>
  <c r="BI115" i="10"/>
  <c r="BI125" i="10"/>
  <c r="BI32" i="10" s="1"/>
  <c r="BI33" i="10" s="1"/>
  <c r="BI29" i="10"/>
  <c r="BI30" i="10" s="1"/>
  <c r="BJ125" i="10" l="1"/>
  <c r="BJ32" i="10" s="1"/>
  <c r="BJ33" i="10" s="1"/>
  <c r="BJ29" i="10"/>
  <c r="BJ30" i="10" s="1"/>
  <c r="BJ26" i="10"/>
  <c r="BJ27" i="10" s="1"/>
  <c r="BJ115" i="10"/>
  <c r="BK125" i="10" l="1"/>
  <c r="BK32" i="10" s="1"/>
  <c r="BK33" i="10" s="1"/>
  <c r="BK29" i="10"/>
  <c r="BK30" i="10" s="1"/>
  <c r="BK26" i="10"/>
  <c r="BK27" i="10" s="1"/>
  <c r="BK115" i="10"/>
  <c r="BL29" i="10" l="1"/>
  <c r="BL30" i="10" s="1"/>
  <c r="BL125" i="10"/>
  <c r="BL32" i="10" s="1"/>
  <c r="BL33" i="10" s="1"/>
  <c r="BL26" i="10"/>
  <c r="BL27" i="10" s="1"/>
  <c r="BL115" i="10"/>
  <c r="BM26" i="10" l="1"/>
  <c r="BM27" i="10" s="1"/>
  <c r="BM115" i="10"/>
  <c r="BM125" i="10"/>
  <c r="BM32" i="10" s="1"/>
  <c r="BM33" i="10" s="1"/>
  <c r="BM29" i="10"/>
  <c r="BM30" i="10" s="1"/>
  <c r="BN26" i="10" l="1"/>
  <c r="BN27" i="10" s="1"/>
  <c r="BN115" i="10"/>
  <c r="BN125" i="10"/>
  <c r="BN32" i="10" s="1"/>
  <c r="BN33" i="10" s="1"/>
  <c r="BN29" i="10"/>
  <c r="BN30" i="10" s="1"/>
  <c r="BO125" i="10" l="1"/>
  <c r="BO32" i="10" s="1"/>
  <c r="BO33" i="10" s="1"/>
  <c r="BO29" i="10"/>
  <c r="BO30" i="10" s="1"/>
  <c r="BO26" i="10"/>
  <c r="BO27" i="10" s="1"/>
  <c r="BO115" i="10"/>
  <c r="BP26" i="10" l="1"/>
  <c r="BP27" i="10" s="1"/>
  <c r="BP115" i="10"/>
  <c r="BP29" i="10"/>
  <c r="BP30" i="10" s="1"/>
  <c r="BP125" i="10"/>
  <c r="BP32" i="10" s="1"/>
  <c r="BP33" i="10" s="1"/>
  <c r="BQ26" i="10" l="1"/>
  <c r="BQ27" i="10" s="1"/>
  <c r="BQ115" i="10"/>
  <c r="BQ125" i="10"/>
  <c r="BQ32" i="10" s="1"/>
  <c r="BQ33" i="10" s="1"/>
  <c r="BQ29" i="10"/>
  <c r="BQ30" i="10" s="1"/>
  <c r="BR125" i="10" l="1"/>
  <c r="BR32" i="10" s="1"/>
  <c r="BR33" i="10" s="1"/>
  <c r="BR29" i="10"/>
  <c r="BR30" i="10" s="1"/>
  <c r="BR26" i="10"/>
  <c r="BR27" i="10" s="1"/>
  <c r="BR115" i="10"/>
  <c r="BS125" i="10" l="1"/>
  <c r="BS32" i="10" s="1"/>
  <c r="BS33" i="10" s="1"/>
  <c r="BS29" i="10"/>
  <c r="BS30" i="10" s="1"/>
  <c r="BS26" i="10"/>
  <c r="BS27" i="10" s="1"/>
  <c r="BS115" i="10"/>
  <c r="BT26" i="10"/>
  <c r="BT27" i="10" s="1"/>
  <c r="BT125" i="10" l="1"/>
  <c r="BT32" i="10" s="1"/>
  <c r="BT33" i="10" s="1"/>
  <c r="BT29" i="10"/>
  <c r="BT30" i="10" s="1"/>
</calcChain>
</file>

<file path=xl/sharedStrings.xml><?xml version="1.0" encoding="utf-8"?>
<sst xmlns="http://schemas.openxmlformats.org/spreadsheetml/2006/main" count="1525" uniqueCount="551">
  <si>
    <t>Historical Australian Government Data</t>
  </si>
  <si>
    <t>2021-22 Mid-Year Economic and Fiscal Outlook</t>
  </si>
  <si>
    <t>Contents</t>
  </si>
  <si>
    <t>Table 1:  Cash flow aggregates</t>
  </si>
  <si>
    <t>Table 2:  Debt, net interest payments and net worth</t>
  </si>
  <si>
    <t>Table 3:  Fiscal (accrual) aggregates</t>
  </si>
  <si>
    <t>Table 4:  Institutional sectors - cash flow and operating aggregates</t>
  </si>
  <si>
    <t>Table 5:  Revenue by head of revenue, 1999-2000 to 2020-21</t>
  </si>
  <si>
    <t>Table 6:  Expenses by function and sub-function, 1999-2000 to 2020-21</t>
  </si>
  <si>
    <t>Table 7:  Historical cash flow data since 1953-54</t>
  </si>
  <si>
    <t>Table 8:  Historical debt data since 1900-01</t>
  </si>
  <si>
    <t>Background:  more detailed context, methodology and information</t>
  </si>
  <si>
    <t>For more information about the terms in these tables see the</t>
  </si>
  <si>
    <t>Online budget glossary</t>
  </si>
  <si>
    <t>on the PBO website.</t>
  </si>
  <si>
    <t>if you have suggestions for improvement or additional data you would like to see, please provide your feedback to:  feedback@pbo.gov.au</t>
  </si>
  <si>
    <t>Cash flow aggregates</t>
  </si>
  <si>
    <t>(a)</t>
  </si>
  <si>
    <t>General government sector</t>
  </si>
  <si>
    <t>Units</t>
  </si>
  <si>
    <t>Note</t>
  </si>
  <si>
    <t>Table in 2021-22</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</si>
  <si>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</si>
  <si>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</si>
  <si>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</si>
  <si>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</si>
  <si>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</si>
  <si>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</si>
  <si>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</si>
  <si>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</si>
  <si>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</si>
  <si>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</si>
  <si>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</si>
  <si>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</si>
  <si>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</si>
  <si>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</si>
  <si>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</si>
  <si>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</si>
  <si>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</si>
  <si>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</si>
  <si>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</si>
  <si>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</si>
  <si>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</si>
  <si>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</si>
  <si>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</si>
  <si>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</si>
  <si>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</si>
  <si>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</si>
  <si>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</si>
  <si>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</si>
  <si>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</si>
  <si>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</si>
  <si>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</si>
  <si>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</si>
  <si>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</si>
  <si>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</si>
  <si>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</si>
  <si>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</si>
  <si>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</si>
  <si>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</si>
  <si>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</si>
  <si>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</si>
  <si>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</si>
  <si>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</si>
  <si>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</si>
  <si>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</si>
  <si>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</si>
  <si>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</si>
  <si>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</si>
  <si>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</si>
  <si>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</si>
  <si>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</si>
  <si>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</si>
  <si>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</si>
  <si>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</si>
  <si>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</si>
  <si>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</si>
  <si>
    <t>MYEFO</t>
  </si>
  <si>
    <t xml:space="preserve"> Budget Paper 1</t>
  </si>
  <si>
    <t>(e)</t>
  </si>
  <si>
    <t>Receipts</t>
  </si>
  <si>
    <t>$m</t>
  </si>
  <si>
    <t>(b)</t>
  </si>
  <si>
    <t>E.1</t>
  </si>
  <si>
    <t>% of GDP</t>
  </si>
  <si>
    <t>Taxation receipts</t>
  </si>
  <si>
    <t>E.3</t>
  </si>
  <si>
    <t>Non-taxation receipts</t>
  </si>
  <si>
    <t>Payments</t>
  </si>
  <si>
    <t>(c)</t>
  </si>
  <si>
    <t>% real growth</t>
  </si>
  <si>
    <t>(f)</t>
  </si>
  <si>
    <t xml:space="preserve">na </t>
  </si>
  <si>
    <t>Net Future 
fund earnings</t>
  </si>
  <si>
    <t xml:space="preserve">- </t>
  </si>
  <si>
    <t>Underlying Cash Balance</t>
  </si>
  <si>
    <t>(d)</t>
  </si>
  <si>
    <t>Net cash flows from investments in financial assets for policy purposes</t>
  </si>
  <si>
    <t>(g)</t>
  </si>
  <si>
    <t>E.2</t>
  </si>
  <si>
    <t>Headline cash balance</t>
  </si>
  <si>
    <t>(h)</t>
  </si>
  <si>
    <t>Notes:</t>
  </si>
  <si>
    <t>(a) Data may be revised from the previous edition to improve accuracy and comparability through time.</t>
  </si>
  <si>
    <t>(b) Receipts are equal to cash receipts from operating activities and sales of non-financial assets.</t>
  </si>
  <si>
    <t>(c) Payments are equal to cash payments for operating activities, purchases of non-financial assets and net cash flows from financing activities for leases.</t>
  </si>
  <si>
    <t>(d) Between 2005-06 and 2019-20, the underlying cash balance is equal to receipts less payments, less net Future Fund earnings. In all other years, the underlying cash balance is equal to receipts less payments.</t>
  </si>
  <si>
    <t>(e) Estimates.</t>
  </si>
  <si>
    <t>(f) Real spending growth is calculated using the Consumer Price Index as the deflator.</t>
  </si>
  <si>
    <t>(g) Prior to 1999-2000, net cash flows from investments in financial assets for policy purposes were referred to as ‘net advances’. A negative number reflects a cash outflow, while a positive number reflects a cash inflow.</t>
  </si>
  <si>
    <t>(h) Headline cash balance is equal to receipts less payments, plus net cash flows from investments in financial assets for policy purposes.</t>
  </si>
  <si>
    <t>Debt, net interest payments and net worth</t>
  </si>
  <si>
    <t>Net debt</t>
  </si>
  <si>
    <t>E.4</t>
  </si>
  <si>
    <t>Net interest payments</t>
  </si>
  <si>
    <t>Face value of Australian Government Securities (AGS) on issue</t>
  </si>
  <si>
    <t>E.5</t>
  </si>
  <si>
    <t>Interest paid on AGS on issue</t>
  </si>
  <si>
    <t>Net worth</t>
  </si>
  <si>
    <t>E.7</t>
  </si>
  <si>
    <t>Net financial worth</t>
  </si>
  <si>
    <t>(b) Net debt is the sum of interest-bearing liabilities (mainly AGS on issue) less the sum of selected financial assets (cash and deposits, advances paid and investments, loans and placements).</t>
  </si>
  <si>
    <t>(c) Net interest payments are equal to the difference between interest paid and interest receipts.</t>
  </si>
  <si>
    <t>(d) Total AGS on issue includes AGS held on behalf of the states and the Northern Territory.</t>
  </si>
  <si>
    <t>(f) Interest paid consists of all cash interest payments of the general government sector, including those relating to AGS on issue.</t>
  </si>
  <si>
    <t>(g) Net worth is equal to total assets less total liabilities.</t>
  </si>
  <si>
    <t>(h) Net financial worth is equal to financial assets less total liabilities.</t>
  </si>
  <si>
    <t>Source:  2021-22 Mid-Year Economic and Fiscal Outlook</t>
  </si>
  <si>
    <t>Fiscal (accrual) aggregates</t>
  </si>
  <si>
    <t>Revenue</t>
  </si>
  <si>
    <t>E.6</t>
  </si>
  <si>
    <t>Taxation Revenue</t>
  </si>
  <si>
    <t>E.8</t>
  </si>
  <si>
    <t>Non-taxation revenue</t>
  </si>
  <si>
    <t>Expenses</t>
  </si>
  <si>
    <t>Net operating balance</t>
  </si>
  <si>
    <t>Net capital investment</t>
  </si>
  <si>
    <t>Fiscal balance</t>
  </si>
  <si>
    <t>(b) The tax and non-tax revenue split has been published only back to 1999-2000.</t>
  </si>
  <si>
    <t>(c) Net operating balance is equal to revenue less expenses.</t>
  </si>
  <si>
    <t>(d) Fiscal balance is equal to revenue less expenses less net capital investment.</t>
  </si>
  <si>
    <t>Institutional sectors - cash and fiscal aggregates</t>
  </si>
  <si>
    <t>Cash flows</t>
  </si>
  <si>
    <t>General government</t>
  </si>
  <si>
    <t>E.9</t>
  </si>
  <si>
    <t>Underlying cash balance</t>
  </si>
  <si>
    <t>Public non-financial corporations</t>
  </si>
  <si>
    <t>Cash surplus</t>
  </si>
  <si>
    <t>Non-financial public sector</t>
  </si>
  <si>
    <t>na</t>
  </si>
  <si>
    <t>Operating (accrual)</t>
  </si>
  <si>
    <t xml:space="preserve">Revenue </t>
  </si>
  <si>
    <t>E.10</t>
  </si>
  <si>
    <t>Fiscal Balance</t>
  </si>
  <si>
    <t>-4,673</t>
  </si>
  <si>
    <t>251</t>
  </si>
  <si>
    <t>2,932</t>
  </si>
  <si>
    <t>11,550</t>
  </si>
  <si>
    <t>4,994</t>
  </si>
  <si>
    <t>-2,371</t>
  </si>
  <si>
    <t>7,023</t>
  </si>
  <si>
    <t>7,892</t>
  </si>
  <si>
    <t>13,365</t>
  </si>
  <si>
    <t>13,652</t>
  </si>
  <si>
    <t>14,601</t>
  </si>
  <si>
    <t>19,891</t>
  </si>
  <si>
    <t>-31,941</t>
  </si>
  <si>
    <t>-55,480</t>
  </si>
  <si>
    <t>-54,248</t>
  </si>
  <si>
    <t>-47,632</t>
  </si>
  <si>
    <t>-29,031</t>
  </si>
  <si>
    <t>-51,460</t>
  </si>
  <si>
    <t>-47,062</t>
  </si>
  <si>
    <t>-46,999</t>
  </si>
  <si>
    <t>-46,784</t>
  </si>
  <si>
    <t>-16,463</t>
  </si>
  <si>
    <t>-9,655</t>
  </si>
  <si>
    <t>-105,637</t>
  </si>
  <si>
    <t>-141,187</t>
  </si>
  <si>
    <t>-109,109</t>
  </si>
  <si>
    <t>(b) Receipts are equal to receipts from operating activities and sales of non-financial assets.</t>
  </si>
  <si>
    <t>(c) Payments in the general government sector are equal to payments for operating activities, purchases of non-financial assets and net cash flows from financing activities for leases.</t>
  </si>
  <si>
    <t>(f) Payments in the public non-financial corporations and non-financial public sectors are equal to payments for operating activities, purchases of non-financial assets, distributions paid and net cash flows from financing activities for leases.</t>
  </si>
  <si>
    <t>(g) Fiscal balance is equal to revenue less expenses less net capital investment. Net capital investment is not shown in this table.</t>
  </si>
  <si>
    <t>na Data not available.</t>
  </si>
  <si>
    <t>Revenue by head of revenue</t>
  </si>
  <si>
    <t>(see Background sheet for more information)</t>
  </si>
  <si>
    <t>Taxation revenue</t>
  </si>
  <si>
    <t>Income taxation revenue</t>
  </si>
  <si>
    <t>Individuals and other withholding taxes</t>
  </si>
  <si>
    <t>Gross income tax withholding</t>
  </si>
  <si>
    <t>Gross other individuals</t>
  </si>
  <si>
    <t>less: Refunds</t>
  </si>
  <si>
    <t>Total individuals and other withholding</t>
  </si>
  <si>
    <t>Fringe benefits tax</t>
  </si>
  <si>
    <t>Company tax</t>
  </si>
  <si>
    <t>Superannuation fund taxes</t>
  </si>
  <si>
    <t>Resource rent taxes</t>
  </si>
  <si>
    <t>Total income taxation revenue</t>
  </si>
  <si>
    <t>Indirect taxation revenue</t>
  </si>
  <si>
    <t>Goods and services tax</t>
  </si>
  <si>
    <t>Wine equalisation tax</t>
  </si>
  <si>
    <t>Luxury car tax</t>
  </si>
  <si>
    <t>Other sales taxes</t>
  </si>
  <si>
    <t>Excise duty</t>
  </si>
  <si>
    <t>Fuel excise</t>
  </si>
  <si>
    <t>Other excise</t>
  </si>
  <si>
    <t>Total excise duty</t>
  </si>
  <si>
    <t>Customs duty</t>
  </si>
  <si>
    <t>Carbon pricing mechanism</t>
  </si>
  <si>
    <t>Major bank levy</t>
  </si>
  <si>
    <t>Agricultural levies</t>
  </si>
  <si>
    <t>Other taxes</t>
  </si>
  <si>
    <t>Total indirect taxation revenue</t>
  </si>
  <si>
    <t>Total taxation revenue</t>
  </si>
  <si>
    <t>Interest</t>
  </si>
  <si>
    <t>Dividends and other</t>
  </si>
  <si>
    <t>Total non-taxation revenue</t>
  </si>
  <si>
    <t>Total revenue</t>
  </si>
  <si>
    <t>(b) Comprises gross revenue from the Petroleum Resource Rent Tax (PRRT) and the Minerals Resource Rent Tax (MRRT).</t>
  </si>
  <si>
    <t>(c) Wholesale sales tax revenue is included in 'Other taxes' in 1999-2000 and in ‘Other sales taxes’ from 2000-01</t>
  </si>
  <si>
    <t>Expenses by function and sub-function</t>
  </si>
  <si>
    <t>General public services</t>
  </si>
  <si>
    <t>Legislative and executive affairs</t>
  </si>
  <si>
    <t>Financial and fiscal affairs</t>
  </si>
  <si>
    <t>Foreign affairs and economic aid</t>
  </si>
  <si>
    <t>General research</t>
  </si>
  <si>
    <t>General services</t>
  </si>
  <si>
    <t>Government superannuation benefits</t>
  </si>
  <si>
    <t>Total general public services</t>
  </si>
  <si>
    <t>Defence</t>
  </si>
  <si>
    <t>Public order and safety</t>
  </si>
  <si>
    <t>Courts and legal services</t>
  </si>
  <si>
    <t>Other public order and safety</t>
  </si>
  <si>
    <t>Total public order and safety</t>
  </si>
  <si>
    <t>Education</t>
  </si>
  <si>
    <t>Higher education</t>
  </si>
  <si>
    <t>Vocational and other education</t>
  </si>
  <si>
    <t>Schools</t>
  </si>
  <si>
    <t>Non-government schools</t>
  </si>
  <si>
    <t>Government schools</t>
  </si>
  <si>
    <t>School education - specific funding</t>
  </si>
  <si>
    <t>Student assistance</t>
  </si>
  <si>
    <t>(i)</t>
  </si>
  <si>
    <t>General administration</t>
  </si>
  <si>
    <t>Total education</t>
  </si>
  <si>
    <t>Health</t>
  </si>
  <si>
    <t>Medical services and benefits</t>
  </si>
  <si>
    <t>Pharmaceutical benefits and services</t>
  </si>
  <si>
    <t>National healthcare specific purpose payment</t>
  </si>
  <si>
    <t>Hospital services</t>
  </si>
  <si>
    <t>Health care agreements</t>
  </si>
  <si>
    <t>Assistance to the States for public hospitals</t>
  </si>
  <si>
    <t>Health services</t>
  </si>
  <si>
    <t>Other health services</t>
  </si>
  <si>
    <t>Health assistance to the aged</t>
  </si>
  <si>
    <t>Aboriginal and Torres Strait Islander health</t>
  </si>
  <si>
    <t>Total health</t>
  </si>
  <si>
    <t>Social security and welfare</t>
  </si>
  <si>
    <t>Assistance to the aged</t>
  </si>
  <si>
    <t>Assistance to veterans and dependants</t>
  </si>
  <si>
    <t>Assistance to people with disabilities</t>
  </si>
  <si>
    <t>Assistance to families with children</t>
  </si>
  <si>
    <t>Assistance to the unemployed and the sick</t>
  </si>
  <si>
    <t>Assistance to the unemployed</t>
  </si>
  <si>
    <t>Assistance to the sick</t>
  </si>
  <si>
    <t>Common youth allowance</t>
  </si>
  <si>
    <t>Other welfare programmes</t>
  </si>
  <si>
    <t>Assistance for Indigenous Australians nec</t>
  </si>
  <si>
    <t>Total social security and welfare</t>
  </si>
  <si>
    <t>Housing and community amenities</t>
  </si>
  <si>
    <t>Housing</t>
  </si>
  <si>
    <t>Urban and regional development</t>
  </si>
  <si>
    <t>Environment protection</t>
  </si>
  <si>
    <t>Total housing and community amenities</t>
  </si>
  <si>
    <t>Recreation and culture</t>
  </si>
  <si>
    <t>Broadcasting</t>
  </si>
  <si>
    <t>Arts and cultural heritage</t>
  </si>
  <si>
    <t>Sport and recreation</t>
  </si>
  <si>
    <t>National estate and parks</t>
  </si>
  <si>
    <t>Total recreation and culture</t>
  </si>
  <si>
    <t>Fuel and energy</t>
  </si>
  <si>
    <t>Agriculture, forestry and fishing</t>
  </si>
  <si>
    <t>Wool industry</t>
  </si>
  <si>
    <t>Grains industry</t>
  </si>
  <si>
    <t>Dairy industry</t>
  </si>
  <si>
    <t>Cattle, sheep and pig industry</t>
  </si>
  <si>
    <t>Fishing, horticulture and other agriculture</t>
  </si>
  <si>
    <t>General assistance not allocated to specific industries</t>
  </si>
  <si>
    <t>Rural assistance</t>
  </si>
  <si>
    <t>Natural resources development</t>
  </si>
  <si>
    <t>Total agriculture, forestry and fishing</t>
  </si>
  <si>
    <t>Mining, manufacturing and construction</t>
  </si>
  <si>
    <t>Transport and communication</t>
  </si>
  <si>
    <t>Communication</t>
  </si>
  <si>
    <t>Rail transport</t>
  </si>
  <si>
    <t>Air transport</t>
  </si>
  <si>
    <t>Road transport</t>
  </si>
  <si>
    <t>Sea transport</t>
  </si>
  <si>
    <t>Other transport and communication</t>
  </si>
  <si>
    <t>Total transport and communication</t>
  </si>
  <si>
    <t>Other economic affairs</t>
  </si>
  <si>
    <t>Tourism and area promotion</t>
  </si>
  <si>
    <t>Total labour and employment affairs</t>
  </si>
  <si>
    <t>Vocational and industry training</t>
  </si>
  <si>
    <t>Labour market assistance to job seekers and industry</t>
  </si>
  <si>
    <t>Industrial relations</t>
  </si>
  <si>
    <t>Immigration</t>
  </si>
  <si>
    <t>Other economic affairs nec</t>
  </si>
  <si>
    <t>Total other economic affairs</t>
  </si>
  <si>
    <t>Other purposes</t>
  </si>
  <si>
    <t>Public debt interest</t>
  </si>
  <si>
    <t>Interest on Commonwealth Government's behalf</t>
  </si>
  <si>
    <t>Interest on behalf of States and Territories</t>
  </si>
  <si>
    <t>Nominal superannuation interest</t>
  </si>
  <si>
    <t>Interest received on Commonwealth Government stock</t>
  </si>
  <si>
    <t>General purpose inter-government transactions</t>
  </si>
  <si>
    <t>General revenue assistance - States and Territories</t>
  </si>
  <si>
    <t>General capital assistance - States and Territories</t>
  </si>
  <si>
    <t>Debt assistance</t>
  </si>
  <si>
    <t>Local government assistance</t>
  </si>
  <si>
    <t>Revenue assistance to the States and Territories</t>
  </si>
  <si>
    <t>Assistance to other governments</t>
  </si>
  <si>
    <t>Natural disaster relief</t>
  </si>
  <si>
    <t>Contingency reserve</t>
  </si>
  <si>
    <t>Asset sales</t>
  </si>
  <si>
    <t>Total other purposes</t>
  </si>
  <si>
    <t>Total expenses</t>
  </si>
  <si>
    <t>GST revenue provision to the states (2000-01 to 2006-07)</t>
  </si>
  <si>
    <t>Total expenses (including GST revenue provision)</t>
  </si>
  <si>
    <t>Total expenses (latest series)</t>
  </si>
  <si>
    <t>(a) The hospital services sub-function predominantly reflects Commonwealth funding to the states and territories for veterans’ hospital services.</t>
  </si>
  <si>
    <t>(b) Includes: 'Health care agreements' (2010-11 Budget); 'National healthcare specific purpose payment' (2011-12 Budget); 'National health reform payment' (2012-13 and 2013-14 Budgets).</t>
  </si>
  <si>
    <t>(c) For the outcomes between 2000-01 and 2005-06, the Goods and Services Tax (GST) amounts provisioned for the States were not included in these tables, being considered at the time to be a State tax.  The current revised historical data considers the GST as a Commonwealth tax.</t>
  </si>
  <si>
    <t>(d) Amounts for 2006-07 are sourced from the 2008-09 Budget (where 2006-07 was the latest 'actual'), which treated the GST as a Commonwealth tax.</t>
  </si>
  <si>
    <t>(e) The 2021-22 Budget, released in May 2021, did not include an outcome for 2020-21.</t>
  </si>
  <si>
    <t>(f) Expenses associated with the purchase or sale of assets.  Between 2002-03 and 2007-08, these were reported against the Contingency Reserve function.</t>
  </si>
  <si>
    <t>(g) From 1999-2000 to 2007-08, the Immigration sub-function was included in the total for 'Total labour and employment affairs'.  Since 2008-09, the Immigration sub-function has not been included in that total.  The data shown here reflects the current presentation.</t>
  </si>
  <si>
    <t xml:space="preserve">(h) ‘Health assistance to the aged’ sub-function was reclassified as ‘assistance to the aged’ sub-function (social security and welfare function) from 2009-10 onwards. </t>
  </si>
  <si>
    <t xml:space="preserve">(i) ‘Common youth allowance’ sub-function was reclassified as ‘student assistance’ sub-function (education function) and ‘assistance to the unemployed’ sub-function (social security and welfare function) from 2009-10 onwards. </t>
  </si>
  <si>
    <t>Long-term historical general government cash flow data</t>
  </si>
  <si>
    <t>Source</t>
  </si>
  <si>
    <t>1953-54</t>
  </si>
  <si>
    <t>1954-55</t>
  </si>
  <si>
    <t>1955-56</t>
  </si>
  <si>
    <t>1956-57</t>
  </si>
  <si>
    <t>1957-58</t>
  </si>
  <si>
    <t>1958-59</t>
  </si>
  <si>
    <t>1959-60</t>
  </si>
  <si>
    <t>1960-61</t>
  </si>
  <si>
    <t>1961-62</t>
  </si>
  <si>
    <t>1962-63</t>
  </si>
  <si>
    <t>1963-64</t>
  </si>
  <si>
    <t>1964-65</t>
  </si>
  <si>
    <t>1965-66</t>
  </si>
  <si>
    <t>1966-67</t>
  </si>
  <si>
    <t>1967-68</t>
  </si>
  <si>
    <t>1968-69</t>
  </si>
  <si>
    <t>1969-70</t>
  </si>
  <si>
    <t>Calculated series 1953-54 to 2024-25</t>
  </si>
  <si>
    <t>Tax receipts</t>
  </si>
  <si>
    <t>Non-tax receipts</t>
  </si>
  <si>
    <r>
      <rPr>
        <b/>
        <sz val="11"/>
        <color theme="1"/>
        <rFont val="Calibri"/>
        <family val="2"/>
      </rPr>
      <t>Payments</t>
    </r>
    <r>
      <rPr>
        <sz val="11"/>
        <color theme="1"/>
        <rFont val="Calibri"/>
        <family val="2"/>
        <scheme val="minor"/>
      </rPr>
      <t xml:space="preserve"> (</t>
    </r>
    <r>
      <rPr>
        <u/>
        <sz val="11"/>
        <color theme="1"/>
        <rFont val="Calibri"/>
        <family val="2"/>
        <scheme val="minor"/>
      </rPr>
      <t>excluding</t>
    </r>
    <r>
      <rPr>
        <sz val="11"/>
        <color theme="1"/>
        <rFont val="Calibri"/>
        <family val="2"/>
        <scheme val="minor"/>
      </rPr>
      <t xml:space="preserve"> net cash flows from investments in financial assets for policy purposes)</t>
    </r>
  </si>
  <si>
    <r>
      <rPr>
        <b/>
        <sz val="11"/>
        <color theme="1"/>
        <rFont val="Calibri"/>
        <family val="2"/>
      </rPr>
      <t>Payments</t>
    </r>
    <r>
      <rPr>
        <sz val="11"/>
        <color theme="1"/>
        <rFont val="Calibri"/>
        <family val="2"/>
        <scheme val="minor"/>
      </rPr>
      <t xml:space="preserve"> (</t>
    </r>
    <r>
      <rPr>
        <u/>
        <sz val="11"/>
        <color theme="1"/>
        <rFont val="Calibri"/>
        <family val="2"/>
        <scheme val="minor"/>
      </rPr>
      <t>including</t>
    </r>
    <r>
      <rPr>
        <sz val="11"/>
        <color theme="1"/>
        <rFont val="Calibri"/>
        <family val="2"/>
        <scheme val="minor"/>
      </rPr>
      <t xml:space="preserve"> net cash flows from investments in financial assets for policy purposes)</t>
    </r>
  </si>
  <si>
    <t>Detailed data construction</t>
  </si>
  <si>
    <t>Note:  The data below provide the historical data used to calculate each series, along with formulas showing each calculation. More detail on the methodology is available in the 'Background' sheet'</t>
  </si>
  <si>
    <t>Nominal GDP</t>
  </si>
  <si>
    <t>M Butlin (1988)</t>
  </si>
  <si>
    <t>% growth</t>
  </si>
  <si>
    <t>National Accounts (September 2021)</t>
  </si>
  <si>
    <t>LINK</t>
  </si>
  <si>
    <t>Calculated series 1953-54 to 2020-21</t>
  </si>
  <si>
    <t>Treasury (August 1965)</t>
  </si>
  <si>
    <t>1967-68 Budget</t>
  </si>
  <si>
    <t>1974-75 Budget</t>
  </si>
  <si>
    <t>1992-93 Budget</t>
  </si>
  <si>
    <t>1998-99 Budget</t>
  </si>
  <si>
    <t>Latest</t>
  </si>
  <si>
    <t>Payments (excluding net cash flows from investments in financial assets for policy purposes)</t>
  </si>
  <si>
    <t>Payments (including net cash flows from investments in financial assets for policy purposes)</t>
  </si>
  <si>
    <t>(calculated)</t>
  </si>
  <si>
    <t>(a) Known as 'Revenue' in pre-1999 editions of the Budget</t>
  </si>
  <si>
    <t>(b) Known as 'Expenses' in pre-1999 editions</t>
  </si>
  <si>
    <t>(c) Previously known as 'Net Advances'</t>
  </si>
  <si>
    <t>(d) Known as 'Outlays' in pre-1999 editions of the Budget</t>
  </si>
  <si>
    <t>(f) Between 2005-06 and 2019-20, the underlying cash balance is equal to receipts less payments, less net Future Fund earnings. In all other years, the underlying cash balance is equal to receipts less payments.</t>
  </si>
  <si>
    <t>Long-term historical general government debt</t>
  </si>
  <si>
    <t>1900-01</t>
  </si>
  <si>
    <t>1901-02</t>
  </si>
  <si>
    <t>1902-03</t>
  </si>
  <si>
    <t>1903-04</t>
  </si>
  <si>
    <t>1904-05</t>
  </si>
  <si>
    <t>1905-06</t>
  </si>
  <si>
    <t>1906-07</t>
  </si>
  <si>
    <t>1907-08</t>
  </si>
  <si>
    <t>1908-09</t>
  </si>
  <si>
    <t>1909-10</t>
  </si>
  <si>
    <t>1910-11</t>
  </si>
  <si>
    <t>1911-12</t>
  </si>
  <si>
    <t>1912-13</t>
  </si>
  <si>
    <t>1913-14</t>
  </si>
  <si>
    <t>1914-15</t>
  </si>
  <si>
    <t>1915-16</t>
  </si>
  <si>
    <t>1916-17</t>
  </si>
  <si>
    <t>1917-18</t>
  </si>
  <si>
    <t>1918-19</t>
  </si>
  <si>
    <t>1919-20</t>
  </si>
  <si>
    <t>1920-21</t>
  </si>
  <si>
    <t>1921-22</t>
  </si>
  <si>
    <t>1922-23</t>
  </si>
  <si>
    <t>1923-24</t>
  </si>
  <si>
    <t>1924-25</t>
  </si>
  <si>
    <t>1925-26</t>
  </si>
  <si>
    <t>1926-27</t>
  </si>
  <si>
    <t>1927-28</t>
  </si>
  <si>
    <t>1928-29</t>
  </si>
  <si>
    <t>1929-30</t>
  </si>
  <si>
    <t>1930-31</t>
  </si>
  <si>
    <t>1931-32</t>
  </si>
  <si>
    <t>1932-33</t>
  </si>
  <si>
    <t>1933-34</t>
  </si>
  <si>
    <t>1934-35</t>
  </si>
  <si>
    <t>1935-36</t>
  </si>
  <si>
    <t>1936-37</t>
  </si>
  <si>
    <t>1937-38</t>
  </si>
  <si>
    <t>1938-39</t>
  </si>
  <si>
    <t>1939-40</t>
  </si>
  <si>
    <t>1940-41</t>
  </si>
  <si>
    <t>1941-42</t>
  </si>
  <si>
    <t>1942-43</t>
  </si>
  <si>
    <t>1943-44</t>
  </si>
  <si>
    <t>1944-45</t>
  </si>
  <si>
    <t>1945-46</t>
  </si>
  <si>
    <t>1946-47</t>
  </si>
  <si>
    <t>1947-48</t>
  </si>
  <si>
    <t>1948-49</t>
  </si>
  <si>
    <t>1949-50</t>
  </si>
  <si>
    <t>1950-51</t>
  </si>
  <si>
    <t>1951-52</t>
  </si>
  <si>
    <t>1952-53</t>
  </si>
  <si>
    <t>On behalf of the commonwealth</t>
  </si>
  <si>
    <t>War</t>
  </si>
  <si>
    <t>Other</t>
  </si>
  <si>
    <t>On behalf of the states</t>
  </si>
  <si>
    <t>(a) War debt was not separately identified after 1961-62.  See Background sheet for more details.</t>
  </si>
  <si>
    <t>Source:  Budget Papers 1901–present and PBO analysis.</t>
  </si>
  <si>
    <t>Background notes</t>
  </si>
  <si>
    <t>These notes begin with general information on key concepts of expenses and payments, followed by a note on data revisions and notes specific to Tables 5, 6 and 7.</t>
  </si>
  <si>
    <t>The PBO's online budget glossary includes entries on Accrual accounting, Cash accounting and many of the aggregates presented in this workbook.</t>
  </si>
  <si>
    <t>Online budget glossary – Parliament of Australia (aph.gov.au)</t>
  </si>
  <si>
    <t>Expenses and payments:  general notes</t>
  </si>
  <si>
    <t>Budget reporting refers to 'payments', which recognises amounts on a cash basis, and 'expenses', which recognises amounts on an accrual basis.</t>
  </si>
  <si>
    <t>The difference between cash and accrual recognition largely relates to the timing of payments.</t>
  </si>
  <si>
    <t xml:space="preserve">Expenses (the accrual concept) are reported in three different ways in government budget documents, each of which have various sub-components: </t>
  </si>
  <si>
    <t>1. Programs</t>
  </si>
  <si>
    <t>Expenses are split according to the name of the program, often linked to a particular act of parliament.</t>
  </si>
  <si>
    <t>Examples:  The Age Pension; Commonwealth Seniors Health Card; Pension Supplement.</t>
  </si>
  <si>
    <t>Portfolio Budget Statements include details on each of the hundreds of programs administered by the various government agencies.</t>
  </si>
  <si>
    <t>Budget Paper 1 includes a list of the largest 20 programs (some being aggregates of several smaller programs) - for example, see page 164 of the 2021-22 Budget.</t>
  </si>
  <si>
    <t>Historical data for the program-level splits are not shown in this workbook.</t>
  </si>
  <si>
    <t>2. Functions</t>
  </si>
  <si>
    <t>Expenses are split according to the broad purpose of each program.</t>
  </si>
  <si>
    <t>Example:  'Assistance to the aged'.</t>
  </si>
  <si>
    <t>This is the most detailed information on expenses presented in Budget papers.</t>
  </si>
  <si>
    <t>The functional split enables expenses to be presented in a table of manageable size while providing significant detail without being subject to changes in the naming or form of programs.</t>
  </si>
  <si>
    <t>Historical data for the functional splits are shown in this workbook in Table 5.</t>
  </si>
  <si>
    <t>3. Economic (operating)</t>
  </si>
  <si>
    <t>Expenses are split according to their purpose in the operation of the government.</t>
  </si>
  <si>
    <t>Example:  'Current transfers - personal benefits'.</t>
  </si>
  <si>
    <r>
      <t xml:space="preserve">Expenses are reported in this way for financial reporting requirements in the </t>
    </r>
    <r>
      <rPr>
        <i/>
        <sz val="11"/>
        <color theme="1"/>
        <rFont val="Calibri"/>
        <family val="2"/>
        <scheme val="minor"/>
      </rPr>
      <t>Operating Statement</t>
    </r>
    <r>
      <rPr>
        <sz val="11"/>
        <color theme="1"/>
        <rFont val="Calibri"/>
        <family val="2"/>
        <scheme val="minor"/>
      </rPr>
      <t xml:space="preserve">, analagous to a business's profit and loss accounts and based on international </t>
    </r>
    <r>
      <rPr>
        <i/>
        <sz val="11"/>
        <color theme="1"/>
        <rFont val="Calibri"/>
        <family val="2"/>
      </rPr>
      <t>Government Finance Statistics</t>
    </r>
    <r>
      <rPr>
        <sz val="11"/>
        <color theme="1"/>
        <rFont val="Calibri"/>
        <family val="2"/>
      </rPr>
      <t xml:space="preserve"> standards.</t>
    </r>
  </si>
  <si>
    <t>Compared to the Program and Functional splits, there are only a few categories of operating expenses.</t>
  </si>
  <si>
    <t>Each government agency reports financial statements, including expenses, in its Annual Reports.</t>
  </si>
  <si>
    <t>The consolidated total across all of government is reported in the yearly Consolidated Financial Statements and the Final Budget Outcome, in the operating statement table - for example, the 2020-21 Final Budget Outcome, table 2.1.</t>
  </si>
  <si>
    <t>Fiscal data on this basis extends back to 1953-54.</t>
  </si>
  <si>
    <t>Historical data for the detailed financial statements, including expenses, will be published in future editions of this workbook.</t>
  </si>
  <si>
    <r>
      <t xml:space="preserve">Payments (the cash concept) and the accompanying income flow, receipts, are reported in the </t>
    </r>
    <r>
      <rPr>
        <i/>
        <sz val="11"/>
        <color theme="1"/>
        <rFont val="Calibri"/>
        <family val="2"/>
        <scheme val="minor"/>
      </rPr>
      <t>Cash Flow Statement</t>
    </r>
    <r>
      <rPr>
        <sz val="11"/>
        <color theme="1"/>
        <rFont val="Calibri"/>
        <family val="2"/>
        <scheme val="minor"/>
      </rPr>
      <t xml:space="preserve">, another of the financial statements required under </t>
    </r>
    <r>
      <rPr>
        <i/>
        <sz val="11"/>
        <color theme="1"/>
        <rFont val="Calibri"/>
        <family val="2"/>
      </rPr>
      <t xml:space="preserve">Government Finance Statistics </t>
    </r>
    <r>
      <rPr>
        <sz val="11"/>
        <color theme="1"/>
        <rFont val="Calibri"/>
        <family val="2"/>
      </rPr>
      <t>standards</t>
    </r>
    <r>
      <rPr>
        <sz val="11"/>
        <color theme="1"/>
        <rFont val="Calibri"/>
        <family val="2"/>
        <scheme val="minor"/>
      </rPr>
      <t>.</t>
    </r>
  </si>
  <si>
    <t>There are five sub-categories of cash flows presented in the cash flow statement:</t>
  </si>
  <si>
    <t>1. Cash flows from operating activities</t>
  </si>
  <si>
    <t>Amounts received or paid as a result of the day-to-day operations of the government</t>
  </si>
  <si>
    <t>2. Cash flows from investments in non-financial assets</t>
  </si>
  <si>
    <t>Amounts for the acquisition or sale of property, plant and equipment, intangibles and other long-term assets.</t>
  </si>
  <si>
    <t>3. Cash flows from investments in financial assets for policy purposes</t>
  </si>
  <si>
    <t>Amounts for the acquisition or repayment of financial assets, where the asset relates to the implementation of specific government policies.</t>
  </si>
  <si>
    <t>Examples of the assets:  education and infrastructure loans</t>
  </si>
  <si>
    <t>These amounts were previously known as 'net advances'.</t>
  </si>
  <si>
    <t>4. Cash flows from investments in financial assets for liquidity purposes</t>
  </si>
  <si>
    <t>Amounts for the acquisition or repayment of financial assets, where the asset is designed to manage future cash flows and is intended to earn a commercial rate of return.</t>
  </si>
  <si>
    <t>Examples of the assets:  term deposits and government funds, such as the Superannuation Future Fund and the Medical Research Future Fund.</t>
  </si>
  <si>
    <t>5. Cash flows from investments in financial assets for financing purposes</t>
  </si>
  <si>
    <t>Amounts for the acquisition or repayment of financial assets, where the asset is designed to raise funds for the government in order to meet a cash shortfall from the previous four sub-categories, and which is repaid in the event of a cash surplus.</t>
  </si>
  <si>
    <t>The vast majority of these assets are government bonds, which form the bulk of government debt.</t>
  </si>
  <si>
    <t>The Underlying Cash Balance (UCB) includes cash flows from the first and second of these sub-categories.</t>
  </si>
  <si>
    <t>The Headline Cash Balance (HCB) includes cash flows from the first, second and third of these sub-categories.</t>
  </si>
  <si>
    <t>Data revisions</t>
  </si>
  <si>
    <t>Historical series are regularly revised, mainly due to changes to accounting standards.</t>
  </si>
  <si>
    <t>Many of the revisions are simply involve moving a sub-component from one category to another, without affecting totals.</t>
  </si>
  <si>
    <t>For example, a particular type of government revenue may have previously been classified as non-tax revenue but is now classified as tax, with no effect on total government revenue.</t>
  </si>
  <si>
    <t>Other revisions may occur because a component was previously 'netted out' but is now explicitly identified.</t>
  </si>
  <si>
    <t>For example, the 1992-93 Budget Paper 1 (page 5.7) reports that the Diesel Fuel Rebate had been previously been treated as an offset to revenue but was now being treated as an expense, with historical data being revised accordingly.</t>
  </si>
  <si>
    <t>This change had the effect of increasing the historical series for both revenue and expenses, with no net change to the budget balance.</t>
  </si>
  <si>
    <t>Similar revisions may occur in cases where one part of the government makes payments to another part of the government - see the 2008-09 Budget paper 1 (page 10-5) for several examples.</t>
  </si>
  <si>
    <t>Table 5:  Revenue by revenue head</t>
  </si>
  <si>
    <t>The data is this tab is on an accrual basis.</t>
  </si>
  <si>
    <t>This data is published in the Budget papers in the online supplementary tables, back to 2005-06.</t>
  </si>
  <si>
    <t>Data before 2005-06 has been subject to revisions, but some of these have been applied on a pro-rata basis where amounts for specific heads of revenue are unpublished.</t>
  </si>
  <si>
    <t xml:space="preserve">The largest of these revisions was at the 2015-16 Budget, reflecting a change by the Australian Tax Office (ATO) to the accounting treatment of penalty and interest imposition and remissions in its financial statements. </t>
  </si>
  <si>
    <t xml:space="preserve">Penalties that are imposed and remitted on the same day are now not recognised as revenue or as an expense where the ATO did not have any intention to maintain the full amount imposed. </t>
  </si>
  <si>
    <t>This change decreased revenue and expenses but had no impact on the fiscal balance for the general government sector.</t>
  </si>
  <si>
    <t>The revisions total around $500 million over five years from 2000-01 to 2004-05.</t>
  </si>
  <si>
    <t>Table 6:  Expenses by function and sub-function</t>
  </si>
  <si>
    <r>
      <t xml:space="preserve">The table shown in this sheet contains detailed information on expenses split into different </t>
    </r>
    <r>
      <rPr>
        <b/>
        <sz val="11"/>
        <color theme="1"/>
        <rFont val="Calibri"/>
        <family val="2"/>
      </rPr>
      <t>functions</t>
    </r>
    <r>
      <rPr>
        <sz val="11"/>
        <color theme="1"/>
        <rFont val="Calibri"/>
        <family val="2"/>
        <scheme val="minor"/>
      </rPr>
      <t xml:space="preserve"> and sub-functions (the second category in the list above).</t>
    </r>
  </si>
  <si>
    <t>The table is published only for the year just completed.  The time-series data shown here simply collates each of those tables.</t>
  </si>
  <si>
    <t>Explanations for trends in the data are not provided here.  Available commentary can be found in the relevant budget papers.</t>
  </si>
  <si>
    <t>Revisions to historical data are not accounted for.  The government does not re-publish the functional expenses data for prior years each time data is revised.</t>
  </si>
  <si>
    <t>This means that the amounts shown for total expenses in Row 132 (the orginally published amounts) are different from those in Row 134 (the current revised series).</t>
  </si>
  <si>
    <t>See the explanatory notes for Table 6 for more information on historical revisions.</t>
  </si>
  <si>
    <t>There is also likely to have been revisions between functions and sub-functions, with the total left unchanged.</t>
  </si>
  <si>
    <t>The time-series data shown here should therefore be used with caution.</t>
  </si>
  <si>
    <t>Particular caution should be applied regarding Health sub-functions during the period from 2007 to 2011, where the sub-function names changed regularly, with the current titles not necessarily comparable with previous titles.</t>
  </si>
  <si>
    <t>Some series are no longer published.  For example, since 2007-08 two separate sub-functions, "Assistance to the unemployed" and "Assistance to the sick", have been published together rather than separately.</t>
  </si>
  <si>
    <r>
      <t xml:space="preserve">The table has been published only in </t>
    </r>
    <r>
      <rPr>
        <b/>
        <sz val="11"/>
        <color theme="1"/>
        <rFont val="Calibri"/>
        <family val="2"/>
      </rPr>
      <t>accrual</t>
    </r>
    <r>
      <rPr>
        <sz val="11"/>
        <color theme="1"/>
        <rFont val="Calibri"/>
        <family val="2"/>
      </rPr>
      <t xml:space="preserve"> terms since the implemention of accrual accounting in 1999-2000.  </t>
    </r>
  </si>
  <si>
    <r>
      <t xml:space="preserve">Similar tables were published on a </t>
    </r>
    <r>
      <rPr>
        <b/>
        <sz val="11"/>
        <color theme="1"/>
        <rFont val="Calibri"/>
        <family val="2"/>
      </rPr>
      <t>cash</t>
    </r>
    <r>
      <rPr>
        <sz val="11"/>
        <color theme="1"/>
        <rFont val="Calibri"/>
        <family val="2"/>
        <scheme val="minor"/>
      </rPr>
      <t xml:space="preserve"> basis from the 1970s, inlcuding a time-series of around a decade (see page 4-128 of the 1998-99 Budget Paper 1 for the last of these) - these may be added to future editions of this data.</t>
    </r>
  </si>
  <si>
    <t>Table 7:  Long-term cash flow data</t>
  </si>
  <si>
    <t>The historical data series included in annual Budget papers extend back to 1970-71.  This worksheet extends key budget aggregates back to 1953-54.</t>
  </si>
  <si>
    <t>Because historical data is periodically revised, reflecting changes to accounting standards (see below), extending the data back before 1970-71 requires assumptions regarding how the revisions would have affected the earlier years.</t>
  </si>
  <si>
    <t>This worksheet shows the data series and how they were constructed via the formulas.</t>
  </si>
  <si>
    <t>Because the pre-1970 data is calculated via assumptions (rather than aggregated from base data), the series should be considered as reasonable estimates of their true values.</t>
  </si>
  <si>
    <t>This calculated pre-1970 data may be revised in the future with methodological improvements.</t>
  </si>
  <si>
    <t>The calculations result in a series back to 1953-54 for the Underlying Cash Balance (UCB), a concept which did not exist in Budget papers until the 1990s.  In earlier years, the most prominant measure of the budget balance was what is now referred to as the Headline Cash Balance (HCB).</t>
  </si>
  <si>
    <t xml:space="preserve">While the HCB was in deficit for the entire period from 1953-54 to 1987-88 (except for a small surplus in 1970-71), the UCB was in surplus each year from 1953-54 to 1975-76.  </t>
  </si>
  <si>
    <t>Most of these underlying surpluses were at least 2% of GDP, which is large by historical standards.</t>
  </si>
  <si>
    <t>During this period, governments were making significant investments into financial assets for policy purposes (net advances), which improved the government's balance sheet. Nearly 80% of these investments were loans to state governments. This means that while the budget was broadly balanced in terms of the HCB, the budget was also in a significant surplus position abstracting from the purchases of financial assets (the UCB).</t>
  </si>
  <si>
    <t>The PBO is investigating the feasibility of estimating cash flows before 1953-54 on a comparable basis</t>
  </si>
  <si>
    <t>Method</t>
  </si>
  <si>
    <t>The series are calculated from growing the 1970-71 amounts back into the past using growth rates from earlier vintages of the same series.</t>
  </si>
  <si>
    <t>For example, in order to generate 1969-70 values for receipts, we used the series published in the 1998-99 Budget, which went back to 1960-61, assuming that while subsequent revisions since then may have affected the dollar amounts, they did not materially affect the growth rates.  Receipts were $8,290 million in 1970-71.  According to the 1998-99 Budget, receipts grew by 13 per cent between 1969-70 and 1970-71, implying that receipts in 1969-70 were $7,332 million.</t>
  </si>
  <si>
    <t>Until the early 1990s, most Budgets included only around a decade of historical data, such that several editions are needed to extend the series back.</t>
  </si>
  <si>
    <t>Two budgets of the past 30 years included long time-series, which form the basis of the extension back for several items.</t>
  </si>
  <si>
    <t>The 1992-93 Budget paper 1 (page 5.6) included data back to 1953-54 for receipts and 'headline' payments.</t>
  </si>
  <si>
    <t>The 1998-99 Budget Paper 1 (page 2-70) included data back to 1960-61 for tax receipts, non-tax receipts and 'underlying' payments, generating an underlying cash balance (UCB)</t>
  </si>
  <si>
    <t>The remaining key item, 'Net Advances' (now known as 'Net cash flows from investments in financial assets for policy purposes'), is extended back via several of the decade-long historical series published in various Budgets.</t>
  </si>
  <si>
    <t>Additivity of the series is retained.</t>
  </si>
  <si>
    <t>Table 8:  Long-term debt data</t>
  </si>
  <si>
    <t>This table shows historical data for Australian government securities on issue, sometimes referred to a 'gross debt'.</t>
  </si>
  <si>
    <t xml:space="preserve">Until the mid-1990s the Australian government managed State debt on their behalf.  This debt is included in the total gross debt amounts.  </t>
  </si>
  <si>
    <t>War debt ceased being separately identified in Budget documents after 1962.   Although official documents report figures regarding war debt as being ‘no longer available’ after 1962 (eg Commonwealth Grants Commission 34th Report, 1967), Parliamentary Hansard reports ‘unacquired war debt’ of over $1 billion (4% of GDP) still outstanding as at 30 June 1968 (Question Upon Notice No. 951, from Mr Hayden to then Treasurer McMahon, answered 26 November 1968).</t>
  </si>
  <si>
    <t>Consistent with the treatment in the Budget, securities held by government investment funds have been netted out (on a pro-rata basis between Commonwealth non-war debt and State debt).  Figures for War Debt are net of internal Treasury Bills (war).  In some years the amount of securities held by government investment funds is estimated.</t>
  </si>
  <si>
    <t>Debt was zero from 1900–01 to 1910–11, excluding State debt managed by the Australian government.</t>
  </si>
  <si>
    <t>Prior to 1965–66 amounts were reported in pounds. These have been converted to dollars at the rate of £1 equal to $2.</t>
  </si>
  <si>
    <r>
      <t xml:space="preserve">Some of this data has previously been published in the PBO's report </t>
    </r>
    <r>
      <rPr>
        <i/>
        <sz val="11"/>
        <color theme="1"/>
        <rFont val="Calibri"/>
        <family val="2"/>
        <scheme val="minor"/>
      </rPr>
      <t xml:space="preserve">Fiscal Sustainability </t>
    </r>
    <r>
      <rPr>
        <sz val="11"/>
        <color theme="1"/>
        <rFont val="Calibri"/>
        <family val="2"/>
        <scheme val="minor"/>
      </rPr>
      <t>(28 April 2021)</t>
    </r>
    <r>
      <rPr>
        <sz val="11"/>
        <color theme="1"/>
        <rFont val="Calibri"/>
        <family val="2"/>
        <scheme val="minor"/>
      </rPr>
      <t>.</t>
    </r>
  </si>
  <si>
    <t>Data may be revised in the future following further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</si>
</sst>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
  </numFmts>
  <fonts count="2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8"/>
      <name val="Calibri"/>
      <family val="2"/>
      <scheme val="minor"/>
    </font>
    <font>
      <sz val="11"/>
      <color theme="3"/>
      <name val="Calibri"/>
      <family val="2"/>
      <scheme val="minor"/>
    </font>
    <font>
      <sz val="11"/>
      <color theme="4"/>
      <name val="Calibri"/>
      <family val="2"/>
      <scheme val="minor"/>
    </font>
    <font>
      <b/>
      <sz val="14"/>
      <name val="Calibri"/>
      <family val="2"/>
      <scheme val="minor"/>
    </font>
    <font>
      <sz val="11"/>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sz val="9"/>
      <color theme="2" tint="-0.499984740745262"/>
      <name val="Calibri"/>
      <family val="2"/>
      <scheme val="minor"/>
    </font>
    <font>
      <b/>
      <i/>
      <sz val="11"/>
      <color theme="1"/>
      <name val="Calibri"/>
      <family val="2"/>
      <scheme val="minor"/>
    </font>
    <font>
      <b/>
      <sz val="11"/>
      <color theme="1"/>
      <name val="Calibri"/>
      <family val="2"/>
    </font>
    <font>
      <u/>
      <sz val="11"/>
      <color theme="1"/>
      <name val="Calibri"/>
      <family val="2"/>
      <scheme val="minor"/>
    </font>
    <font>
      <i/>
      <sz val="11"/>
      <color theme="1"/>
      <name val="Calibri"/>
      <family val="2"/>
    </font>
    <font>
      <sz val="11"/>
      <color theme="1"/>
      <name val="Calibri"/>
      <family val="2"/>
    </font>
    <font>
      <b/>
      <sz val="11"/>
      <color rgb="FF3D4D7D"/>
      <name val="Calibri"/>
      <family val="2"/>
      <scheme val="minor"/>
    </font>
    <font>
      <sz val="11"/>
      <color rgb="FF3D4D7D"/>
      <name val="Calibri"/>
      <family val="2"/>
      <scheme val="minor"/>
    </font>
    <font>
      <sz val="9"/>
      <color rgb="FF788183"/>
      <name val="Calibri"/>
      <family val="2"/>
      <scheme val="minor"/>
    </font>
    <font>
      <sz val="9"/>
      <color rgb="FF788184"/>
      <name val="Calibri"/>
      <family val="2"/>
      <scheme val="minor"/>
    </font>
    <font>
      <sz val="8"/>
      <color theme="1"/>
      <name val="Arial"/>
      <family val="2"/>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94">
    <xf numFmtId="0" fontId="0" fillId="0" borderId="0" xfId="0"/>
    <xf numFmtId="0" fontId="10" fillId="2" borderId="0" xfId="0" applyFont="1" applyFill="1"/>
    <xf numFmtId="0" fontId="0" fillId="2" borderId="0" xfId="0" applyFill="1"/>
    <xf numFmtId="0" fontId="11" fillId="2" borderId="0" xfId="0" applyFont="1" applyFill="1" applyAlignment="1">
      <alignment vertical="top" wrapText="1"/>
    </xf>
    <xf numFmtId="0" fontId="12" fillId="2" borderId="0" xfId="0" applyFont="1" applyFill="1"/>
    <xf numFmtId="0" fontId="12" fillId="2" borderId="0" xfId="0" applyFont="1" applyFill="1" applyAlignment="1">
      <alignment horizontal="center"/>
    </xf>
    <xf numFmtId="0" fontId="11" fillId="2" borderId="0" xfId="0" applyFont="1" applyFill="1" applyAlignment="1">
      <alignment vertical="top"/>
    </xf>
    <xf numFmtId="0" fontId="0" fillId="2" borderId="0" xfId="0" applyFill="1" applyAlignment="1">
      <alignment horizontal="center"/>
    </xf>
    <xf numFmtId="3" fontId="2" fillId="3" borderId="0" xfId="0" applyNumberFormat="1" applyFont="1" applyFill="1" applyAlignment="1">
      <alignment horizontal="left" vertical="top" wrapText="1"/>
    </xf>
    <xf numFmtId="3" fontId="2" fillId="3" borderId="0" xfId="0" applyNumberFormat="1" applyFont="1" applyFill="1" applyAlignment="1">
      <alignment horizontal="center" vertical="top" wrapText="1"/>
    </xf>
    <xf numFmtId="3" fontId="2" fillId="3" borderId="0" xfId="0" applyNumberFormat="1" applyFont="1" applyFill="1" applyAlignment="1">
      <alignment horizontal="right" vertical="top" wrapText="1"/>
    </xf>
    <xf numFmtId="0" fontId="0" fillId="3" borderId="0" xfId="0" applyFill="1" applyAlignment="1">
      <alignment vertical="top" wrapText="1"/>
    </xf>
    <xf numFmtId="0" fontId="3" fillId="2" borderId="0" xfId="0" applyFont="1" applyFill="1" applyAlignment="1">
      <alignment horizontal="left" vertical="top"/>
    </xf>
    <xf numFmtId="0" fontId="13" fillId="2" borderId="0" xfId="0" applyFont="1" applyFill="1"/>
    <xf numFmtId="0" fontId="13" fillId="2" borderId="0" xfId="0" applyFont="1" applyFill="1" applyAlignment="1">
      <alignment horizontal="center"/>
    </xf>
    <xf numFmtId="164" fontId="13" fillId="2" borderId="0" xfId="0" applyNumberFormat="1" applyFont="1" applyFill="1" applyAlignment="1">
      <alignment horizontal="right"/>
    </xf>
    <xf numFmtId="164" fontId="13" fillId="2" borderId="0" xfId="0" applyNumberFormat="1" applyFont="1" applyFill="1"/>
    <xf numFmtId="3" fontId="0" fillId="2" borderId="0" xfId="0" applyNumberFormat="1" applyFill="1"/>
    <xf numFmtId="3" fontId="0" fillId="2" borderId="0" xfId="0" applyNumberFormat="1" applyFill="1" applyAlignment="1">
      <alignment horizontal="right"/>
    </xf>
    <xf numFmtId="0" fontId="3" fillId="2" borderId="0" xfId="0" applyFont="1" applyFill="1" applyAlignment="1">
      <alignment horizontal="left" vertical="top" indent="1"/>
    </xf>
    <xf numFmtId="164" fontId="0" fillId="2" borderId="0" xfId="0" applyNumberFormat="1" applyFill="1"/>
    <xf numFmtId="0" fontId="3" fillId="2" borderId="0" xfId="0" applyFont="1" applyFill="1" applyAlignment="1">
      <alignment horizontal="left" vertical="top" wrapText="1"/>
    </xf>
    <xf numFmtId="0" fontId="14" fillId="2" borderId="0" xfId="0" applyFont="1" applyFill="1" applyAlignment="1">
      <alignment vertical="top"/>
    </xf>
    <xf numFmtId="0" fontId="0" fillId="2" borderId="0" xfId="0" applyFill="1" applyAlignment="1">
      <alignment vertical="top"/>
    </xf>
    <xf numFmtId="165" fontId="13" fillId="2" borderId="0" xfId="0" applyNumberFormat="1" applyFont="1" applyFill="1" applyAlignment="1">
      <alignment horizontal="right"/>
    </xf>
    <xf numFmtId="0" fontId="0" fillId="2" borderId="0" xfId="0" applyFill="1" applyAlignment="1">
      <alignment horizontal="left" vertical="top"/>
    </xf>
    <xf numFmtId="165" fontId="0" fillId="2" borderId="0" xfId="0" applyNumberFormat="1" applyFill="1" applyAlignment="1">
      <alignment horizontal="right"/>
    </xf>
    <xf numFmtId="164" fontId="0" fillId="2" borderId="0" xfId="0" applyNumberFormat="1" applyFill="1" applyAlignment="1">
      <alignment horizontal="right"/>
    </xf>
    <xf numFmtId="3" fontId="2" fillId="3" borderId="0" xfId="0" applyNumberFormat="1" applyFont="1" applyFill="1" applyAlignment="1">
      <alignment horizontal="right" vertical="top"/>
    </xf>
    <xf numFmtId="0" fontId="0" fillId="3" borderId="0" xfId="0" applyFill="1"/>
    <xf numFmtId="0" fontId="0" fillId="2" borderId="0" xfId="0" applyFill="1" applyAlignment="1">
      <alignment horizontal="left" indent="1"/>
    </xf>
    <xf numFmtId="3" fontId="2" fillId="3" borderId="0" xfId="0" applyNumberFormat="1" applyFont="1" applyFill="1" applyAlignment="1">
      <alignment horizontal="left" vertical="top"/>
    </xf>
    <xf numFmtId="0" fontId="0" fillId="2" borderId="0" xfId="0" applyFill="1" applyAlignment="1">
      <alignment horizontal="right"/>
    </xf>
    <xf numFmtId="0" fontId="0" fillId="2" borderId="0" xfId="0" applyFill="1" applyAlignment="1">
      <alignment horizontal="left"/>
    </xf>
    <xf numFmtId="0" fontId="13" fillId="2" borderId="0" xfId="0" applyFont="1" applyFill="1" applyAlignment="1">
      <alignment horizontal="left"/>
    </xf>
    <xf numFmtId="0" fontId="0" fillId="2" borderId="0" xfId="0" applyFill="1" applyAlignment="1">
      <alignment vertical="center"/>
    </xf>
    <xf numFmtId="0" fontId="0" fillId="2" borderId="0" xfId="0" applyFill="1" applyAlignment="1">
      <alignment horizontal="left" vertical="center" indent="1"/>
    </xf>
    <xf numFmtId="0" fontId="0" fillId="2" borderId="0" xfId="0" applyFill="1" applyAlignment="1">
      <alignment horizontal="left" indent="2"/>
    </xf>
    <xf numFmtId="2" fontId="0" fillId="2" borderId="0" xfId="0" applyNumberFormat="1" applyFill="1" applyAlignment="1">
      <alignment horizontal="center"/>
    </xf>
    <xf numFmtId="0" fontId="14" fillId="0" borderId="0" xfId="0" applyFont="1" applyAlignment="1">
      <alignment vertical="top"/>
    </xf>
    <xf numFmtId="0" fontId="12" fillId="2" borderId="0" xfId="0" applyFont="1" applyFill="1" applyAlignment="1">
      <alignment vertical="top"/>
    </xf>
    <xf numFmtId="0" fontId="2" fillId="3" borderId="0" xfId="0" applyFont="1" applyFill="1" applyAlignment="1">
      <alignment horizontal="right"/>
    </xf>
    <xf numFmtId="0" fontId="4" fillId="3" borderId="0" xfId="0" applyFont="1" applyFill="1"/>
    <xf numFmtId="0" fontId="11" fillId="2" borderId="0" xfId="0" applyFont="1" applyFill="1" applyAlignment="1">
      <alignment horizontal="left" vertical="top"/>
    </xf>
    <xf numFmtId="0" fontId="3" fillId="2" borderId="0" xfId="0" applyFont="1" applyFill="1"/>
    <xf numFmtId="0" fontId="15" fillId="2" borderId="0" xfId="0" applyFont="1" applyFill="1"/>
    <xf numFmtId="0" fontId="3" fillId="2" borderId="0" xfId="0" applyFont="1" applyFill="1" applyAlignment="1">
      <alignment vertical="top"/>
    </xf>
    <xf numFmtId="0" fontId="0" fillId="2" borderId="0" xfId="0" applyFill="1" applyAlignment="1">
      <alignment horizontal="left" vertical="top" indent="1"/>
    </xf>
    <xf numFmtId="0" fontId="13" fillId="2" borderId="0" xfId="0" applyFont="1" applyFill="1" applyAlignment="1">
      <alignment horizontal="center" vertical="top"/>
    </xf>
    <xf numFmtId="0" fontId="0" fillId="2" borderId="0" xfId="0" applyFill="1" applyAlignment="1">
      <alignment horizontal="center" vertical="top"/>
    </xf>
    <xf numFmtId="3" fontId="0" fillId="2" borderId="0" xfId="0" applyNumberFormat="1" applyFill="1" applyAlignment="1">
      <alignment vertical="top"/>
    </xf>
    <xf numFmtId="0" fontId="5" fillId="2" borderId="0" xfId="1" applyFill="1"/>
    <xf numFmtId="0" fontId="5" fillId="0" borderId="0" xfId="1" applyFill="1"/>
    <xf numFmtId="0" fontId="0" fillId="2" borderId="0" xfId="0" applyFill="1" applyAlignment="1">
      <alignment horizontal="left" vertical="top" indent="2"/>
    </xf>
    <xf numFmtId="3" fontId="3" fillId="2" borderId="0" xfId="0" applyNumberFormat="1" applyFont="1" applyFill="1"/>
    <xf numFmtId="0" fontId="3" fillId="2" borderId="0" xfId="0" applyFont="1" applyFill="1" applyAlignment="1">
      <alignment horizontal="center"/>
    </xf>
    <xf numFmtId="3" fontId="2" fillId="3" borderId="0" xfId="0" applyNumberFormat="1" applyFont="1" applyFill="1" applyAlignment="1">
      <alignment horizontal="right" vertical="top" indent="1"/>
    </xf>
    <xf numFmtId="3" fontId="13" fillId="2" borderId="0" xfId="0" applyNumberFormat="1" applyFont="1" applyFill="1" applyAlignment="1">
      <alignment horizontal="right"/>
    </xf>
    <xf numFmtId="3" fontId="13" fillId="2" borderId="0" xfId="0" applyNumberFormat="1" applyFont="1" applyFill="1"/>
    <xf numFmtId="0" fontId="0" fillId="2" borderId="0" xfId="0" applyFill="1" applyAlignment="1">
      <alignment horizontal="left" indent="3"/>
    </xf>
    <xf numFmtId="0" fontId="20" fillId="2" borderId="0" xfId="0" applyFont="1" applyFill="1" applyAlignment="1">
      <alignment horizontal="left" vertical="center"/>
    </xf>
    <xf numFmtId="0" fontId="21" fillId="2" borderId="0" xfId="0" applyFont="1" applyFill="1" applyAlignment="1">
      <alignment horizontal="left" vertical="center"/>
    </xf>
    <xf numFmtId="0" fontId="10" fillId="2" borderId="0" xfId="0" applyFont="1" applyFill="1" applyAlignment="1">
      <alignment horizontal="left" indent="2"/>
    </xf>
    <xf numFmtId="0" fontId="10" fillId="2" borderId="0" xfId="0" applyFont="1" applyFill="1" applyAlignment="1">
      <alignment horizontal="left" indent="1"/>
    </xf>
    <xf numFmtId="3" fontId="10" fillId="2" borderId="0" xfId="0" applyNumberFormat="1" applyFont="1" applyFill="1" applyAlignment="1">
      <alignment horizontal="right"/>
    </xf>
    <xf numFmtId="165" fontId="10" fillId="2" borderId="0" xfId="0" applyNumberFormat="1" applyFont="1" applyFill="1" applyAlignment="1">
      <alignment horizontal="right"/>
    </xf>
    <xf numFmtId="0" fontId="22" fillId="2" borderId="0" xfId="0" applyFont="1" applyFill="1" applyAlignment="1">
      <alignment horizontal="left"/>
    </xf>
    <xf numFmtId="0" fontId="23" fillId="2" borderId="0" xfId="0" applyFont="1" applyFill="1" applyAlignment="1">
      <alignment vertical="center"/>
    </xf>
    <xf numFmtId="166" fontId="24" fillId="2" borderId="0" xfId="0" applyNumberFormat="1" applyFont="1" applyFill="1"/>
    <xf numFmtId="165" fontId="0" fillId="2" borderId="0" xfId="0" applyNumberFormat="1" applyFill="1"/>
    <xf numFmtId="0" fontId="5" fillId="0" borderId="0" xfId="1" applyAlignment="1">
      <alignment horizontal="left" indent="2"/>
    </xf>
    <xf numFmtId="0" fontId="0" fillId="2" borderId="0" xfId="0" applyFill="1" applyAlignment="1">
      <alignment horizontal="left" indent="4"/>
    </xf>
    <xf numFmtId="0" fontId="0" fillId="2" borderId="0" xfId="0" applyFill="1" applyAlignment="1">
      <alignment horizontal="left" vertical="top" wrapText="1" indent="1"/>
    </xf>
    <xf numFmtId="0" fontId="0" fillId="2" borderId="0" xfId="0" applyFill="1" applyAlignment="1">
      <alignment horizontal="left" wrapText="1" indent="1"/>
    </xf>
    <xf numFmtId="0" fontId="0" fillId="2" borderId="0" xfId="0" applyFill="1" applyAlignment="1">
      <alignment wrapText="1"/>
    </xf>
    <xf numFmtId="0" fontId="10" fillId="2" borderId="0" xfId="0" applyFont="1" applyFill="1" applyAlignment="1">
      <alignment horizontal="center"/>
    </xf>
    <xf numFmtId="164" fontId="13" fillId="0" borderId="0" xfId="0" applyNumberFormat="1" applyFont="1"/>
    <xf numFmtId="0" fontId="0" fillId="0" borderId="0" xfId="0" applyAlignment="1">
      <alignment horizontal="left" wrapText="1" indent="1"/>
    </xf>
    <xf numFmtId="0" fontId="6" fillId="0" borderId="0" xfId="0" applyFont="1"/>
    <xf numFmtId="0" fontId="7" fillId="0" borderId="0" xfId="0" applyFont="1"/>
    <xf numFmtId="0" fontId="5" fillId="0" borderId="0" xfId="1" applyFill="1" applyAlignment="1"/>
    <xf numFmtId="0" fontId="8" fillId="0" borderId="0" xfId="0" applyFont="1"/>
    <xf numFmtId="0" fontId="9" fillId="0" borderId="0" xfId="0" applyFont="1"/>
    <xf numFmtId="0" fontId="10" fillId="0" borderId="0" xfId="1" applyFont="1" applyFill="1" applyAlignment="1">
      <alignment vertical="center"/>
    </xf>
    <xf numFmtId="0" fontId="1" fillId="0" borderId="0" xfId="0" applyFont="1"/>
    <xf numFmtId="0" fontId="10" fillId="0" borderId="0" xfId="0" applyFont="1"/>
    <xf numFmtId="0" fontId="10" fillId="2" borderId="0" xfId="1" applyFont="1" applyFill="1" applyAlignment="1">
      <alignment vertical="center"/>
    </xf>
    <xf numFmtId="0" fontId="3" fillId="2" borderId="0" xfId="0" applyFont="1" applyFill="1" applyAlignment="1">
      <alignment horizontal="left" vertical="top"/>
    </xf>
    <xf numFmtId="0" fontId="3" fillId="2" borderId="0" xfId="0" applyFont="1" applyFill="1" applyAlignment="1">
      <alignment horizontal="left" vertical="top" indent="1"/>
    </xf>
    <xf numFmtId="0" fontId="3" fillId="2" borderId="0" xfId="0" applyFont="1" applyFill="1" applyAlignment="1">
      <alignment horizontal="left" vertical="top" wrapText="1"/>
    </xf>
    <xf numFmtId="0" fontId="0" fillId="2" borderId="0" xfId="0" applyFill="1" applyAlignment="1">
      <alignment horizontal="left" vertical="top"/>
    </xf>
    <xf numFmtId="0" fontId="0" fillId="2" borderId="0" xfId="0" applyFill="1" applyAlignment="1">
      <alignment horizontal="left" vertical="top" wrapText="1"/>
    </xf>
    <xf numFmtId="0" fontId="0" fillId="2" borderId="0" xfId="0" applyFill="1" applyAlignment="1">
      <alignment vertical="top" wrapText="1"/>
    </xf>
    <xf numFmtId="0" fontId="0" fillId="0" borderId="0" xfId="0" applyAlignment="1">
      <alignmen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1143000</xdr:colOff>
      <xdr:row>1</xdr:row>
      <xdr:rowOff>0</xdr:rowOff>
    </xdr:from>
    <xdr:ext cx="2000250" cy="623570"/>
    <xdr:pic>
      <xdr:nvPicPr>
        <xdr:cNvPr id="2" name="Picture 1">
          <a:extLst>
            <a:ext uri="{FF2B5EF4-FFF2-40B4-BE49-F238E27FC236}">
              <a16:creationId xmlns:a16="http://schemas.microsoft.com/office/drawing/2014/main" id="{140094B4-7975-4C6D-9ACF-46241249A2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50565" y="190500"/>
          <a:ext cx="2000250" cy="62357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udget.gov.au/2021-22/content/myefo/index.htm" TargetMode="External"/><Relationship Id="rId1" Type="http://schemas.openxmlformats.org/officeDocument/2006/relationships/hyperlink" Target="https://www.aph.gov.au/About_Parliament/Parliamentary_Departments/Parliamentary_Budget_Office/Online_Budget_Glossary"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ph.gov.au/About_Parliament/Parliamentary_Departments/Parliamentary_Budget_Office/Online_Budget_Glossar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3" Type="http://schemas.openxmlformats.org/officeDocument/2006/relationships/hyperlink" Target="https://archive.budget.gov.au/1992-93/downloads/Budget_1992-93_Budget_Statements.pdf" TargetMode="External"/><Relationship Id="rId18" Type="http://schemas.openxmlformats.org/officeDocument/2006/relationships/hyperlink" Target="https://archive.budget.gov.au/1974-75/downloads/Budget%201974-75_Budget_Speech_and_Statements.pdf" TargetMode="External"/><Relationship Id="rId26" Type="http://schemas.openxmlformats.org/officeDocument/2006/relationships/hyperlink" Target="https://archive.budget.gov.au/1998-99/bp1/bp1_1998-99.pdf" TargetMode="External"/><Relationship Id="rId39" Type="http://schemas.openxmlformats.org/officeDocument/2006/relationships/hyperlink" Target="https://parlinfo.aph.gov.au/parlInfo/download/hansard80/hansardr80/1967-08-15/toc_pdf/19670815_reps_26_hor56.pdf" TargetMode="External"/><Relationship Id="rId21" Type="http://schemas.openxmlformats.org/officeDocument/2006/relationships/hyperlink" Target="https://archive.budget.gov.au/1974-75/downloads/Budget%201974-75_Budget_Speech_and_Statements.pdf" TargetMode="External"/><Relationship Id="rId34" Type="http://schemas.openxmlformats.org/officeDocument/2006/relationships/hyperlink" Target="https://budget.gov.au/2021-22/content/bp1/download/bp1_bs11.pdf" TargetMode="External"/><Relationship Id="rId42" Type="http://schemas.openxmlformats.org/officeDocument/2006/relationships/hyperlink" Target="https://parlinfo.aph.gov.au/parlInfo/download/hansard80/hansardr80/1967-08-15/toc_pdf/19670815_reps_26_hor56.pdf" TargetMode="External"/><Relationship Id="rId7" Type="http://schemas.openxmlformats.org/officeDocument/2006/relationships/hyperlink" Target="https://nla.gov.au/nla.obj-1613432027" TargetMode="External"/><Relationship Id="rId2" Type="http://schemas.openxmlformats.org/officeDocument/2006/relationships/hyperlink" Target="https://nla.gov.au/nla.obj-1613432027" TargetMode="External"/><Relationship Id="rId16" Type="http://schemas.openxmlformats.org/officeDocument/2006/relationships/hyperlink" Target="https://archive.budget.gov.au/1992-93/downloads/Budget_1992-93_Budget_Statements.pdf" TargetMode="External"/><Relationship Id="rId29" Type="http://schemas.openxmlformats.org/officeDocument/2006/relationships/hyperlink" Target="https://archive.budget.gov.au/1998-99/bp1/bp1_1998-99.pdf" TargetMode="External"/><Relationship Id="rId1" Type="http://schemas.openxmlformats.org/officeDocument/2006/relationships/hyperlink" Target="https://nla.gov.au/nla.obj-1613432027" TargetMode="External"/><Relationship Id="rId6" Type="http://schemas.openxmlformats.org/officeDocument/2006/relationships/hyperlink" Target="https://parlinfo.aph.gov.au/parlInfo/download/hansard80/hansardr80/1967-08-15/toc_pdf/19670815_reps_26_hor56.pdf" TargetMode="External"/><Relationship Id="rId11" Type="http://schemas.openxmlformats.org/officeDocument/2006/relationships/hyperlink" Target="https://archive.budget.gov.au/1992-93/downloads/Budget_1992-93_Budget_Statements.pdf" TargetMode="External"/><Relationship Id="rId24" Type="http://schemas.openxmlformats.org/officeDocument/2006/relationships/hyperlink" Target="https://archive.budget.gov.au/1998-99/bp1/bp1_1998-99.pdf" TargetMode="External"/><Relationship Id="rId32" Type="http://schemas.openxmlformats.org/officeDocument/2006/relationships/hyperlink" Target="https://budget.gov.au/2021-22/content/bp1/download/bp1_bs11.pdf" TargetMode="External"/><Relationship Id="rId37" Type="http://schemas.openxmlformats.org/officeDocument/2006/relationships/hyperlink" Target="https://budget.gov.au/2021-22/content/bp1/download/bp1_bs11.pdf" TargetMode="External"/><Relationship Id="rId40" Type="http://schemas.openxmlformats.org/officeDocument/2006/relationships/hyperlink" Target="https://nla.gov.au/nla.obj-1613432027" TargetMode="External"/><Relationship Id="rId45" Type="http://schemas.openxmlformats.org/officeDocument/2006/relationships/printerSettings" Target="../printerSettings/printerSettings7.bin"/><Relationship Id="rId5" Type="http://schemas.openxmlformats.org/officeDocument/2006/relationships/hyperlink" Target="https://nla.gov.au/nla.obj-1613432027" TargetMode="External"/><Relationship Id="rId15" Type="http://schemas.openxmlformats.org/officeDocument/2006/relationships/hyperlink" Target="https://parlinfo.aph.gov.au/parlInfo/download/hansard80/hansardr80/1967-08-15/toc_pdf/19670815_reps_26_hor56.pdf" TargetMode="External"/><Relationship Id="rId23" Type="http://schemas.openxmlformats.org/officeDocument/2006/relationships/hyperlink" Target="https://archive.budget.gov.au/1998-99/bp1/bp1_1998-99.pdf" TargetMode="External"/><Relationship Id="rId28" Type="http://schemas.openxmlformats.org/officeDocument/2006/relationships/hyperlink" Target="https://archive.budget.gov.au/1998-99/bp1/bp1_1998-99.pdf" TargetMode="External"/><Relationship Id="rId36" Type="http://schemas.openxmlformats.org/officeDocument/2006/relationships/hyperlink" Target="https://budget.gov.au/2021-22/content/bp1/download/bp1_bs11.pdf" TargetMode="External"/><Relationship Id="rId10" Type="http://schemas.openxmlformats.org/officeDocument/2006/relationships/hyperlink" Target="https://archive.budget.gov.au/1992-93/downloads/Budget_1992-93_Budget_Statements.pdf" TargetMode="External"/><Relationship Id="rId19" Type="http://schemas.openxmlformats.org/officeDocument/2006/relationships/hyperlink" Target="https://archive.budget.gov.au/1974-75/downloads/Budget%201974-75_Budget_Speech_and_Statements.pdf" TargetMode="External"/><Relationship Id="rId31" Type="http://schemas.openxmlformats.org/officeDocument/2006/relationships/hyperlink" Target="https://budget.gov.au/2021-22/content/bp1/download/bp1_bs11.pdf" TargetMode="External"/><Relationship Id="rId44" Type="http://schemas.openxmlformats.org/officeDocument/2006/relationships/hyperlink" Target="https://www.abs.gov.au/statistics/economy/national-accounts/australian-system-national-accounts/2020-21" TargetMode="External"/><Relationship Id="rId4" Type="http://schemas.openxmlformats.org/officeDocument/2006/relationships/hyperlink" Target="https://parlinfo.aph.gov.au/parlInfo/download/hansard80/hansardr80/1967-08-15/toc_pdf/19670815_reps_26_hor56.pdf" TargetMode="External"/><Relationship Id="rId9" Type="http://schemas.openxmlformats.org/officeDocument/2006/relationships/hyperlink" Target="https://archive.budget.gov.au/1992-93/downloads/Budget_1992-93_Budget_Statements.pdf" TargetMode="External"/><Relationship Id="rId14" Type="http://schemas.openxmlformats.org/officeDocument/2006/relationships/hyperlink" Target="https://nla.gov.au/nla.obj-1613432027" TargetMode="External"/><Relationship Id="rId22" Type="http://schemas.openxmlformats.org/officeDocument/2006/relationships/hyperlink" Target="https://archive.budget.gov.au/1974-75/downloads/Budget%201974-75_Budget_Speech_and_Statements.pdf" TargetMode="External"/><Relationship Id="rId27" Type="http://schemas.openxmlformats.org/officeDocument/2006/relationships/hyperlink" Target="https://archive.budget.gov.au/1998-99/bp1/bp1_1998-99.pdf" TargetMode="External"/><Relationship Id="rId30" Type="http://schemas.openxmlformats.org/officeDocument/2006/relationships/hyperlink" Target="https://budget.gov.au/2021-22/content/bp1/download/bp1_bs11.pdf" TargetMode="External"/><Relationship Id="rId35" Type="http://schemas.openxmlformats.org/officeDocument/2006/relationships/hyperlink" Target="https://budget.gov.au/2021-22/content/bp1/download/bp1_bs11.pdf" TargetMode="External"/><Relationship Id="rId43" Type="http://schemas.openxmlformats.org/officeDocument/2006/relationships/hyperlink" Target="https://nla.gov.au/nla.obj-1613432027" TargetMode="External"/><Relationship Id="rId8" Type="http://schemas.openxmlformats.org/officeDocument/2006/relationships/hyperlink" Target="https://parlinfo.aph.gov.au/parlInfo/download/hansard80/hansardr80/1967-08-15/toc_pdf/19670815_reps_26_hor56.pdf" TargetMode="External"/><Relationship Id="rId3" Type="http://schemas.openxmlformats.org/officeDocument/2006/relationships/hyperlink" Target="https://parlinfo.aph.gov.au/parlInfo/download/hansard80/hansardr80/1967-08-15/toc_pdf/19670815_reps_26_hor56.pdf" TargetMode="External"/><Relationship Id="rId12" Type="http://schemas.openxmlformats.org/officeDocument/2006/relationships/hyperlink" Target="https://archive.budget.gov.au/1992-93/downloads/Budget_1992-93_Budget_Statements.pdf" TargetMode="External"/><Relationship Id="rId17" Type="http://schemas.openxmlformats.org/officeDocument/2006/relationships/hyperlink" Target="https://archive.budget.gov.au/1992-93/downloads/Budget_1992-93_Budget_Statements.pdf" TargetMode="External"/><Relationship Id="rId25" Type="http://schemas.openxmlformats.org/officeDocument/2006/relationships/hyperlink" Target="https://archive.budget.gov.au/1998-99/bp1/bp1_1998-99.pdf" TargetMode="External"/><Relationship Id="rId33" Type="http://schemas.openxmlformats.org/officeDocument/2006/relationships/hyperlink" Target="https://budget.gov.au/2021-22/content/bp1/download/bp1_bs11.pdf" TargetMode="External"/><Relationship Id="rId38" Type="http://schemas.openxmlformats.org/officeDocument/2006/relationships/hyperlink" Target="https://archive.budget.gov.au/1974-75/downloads/Budget%201974-75_Budget_Speech_and_Statements.pdf" TargetMode="External"/><Relationship Id="rId20" Type="http://schemas.openxmlformats.org/officeDocument/2006/relationships/hyperlink" Target="https://archive.budget.gov.au/1974-75/downloads/Budget%201974-75_Budget_Speech_and_Statements.pdf" TargetMode="External"/><Relationship Id="rId41" Type="http://schemas.openxmlformats.org/officeDocument/2006/relationships/hyperlink" Target="https://archive.budget.gov.au/1974-75/downloads/Budget%201974-75_Budget_Speech_and_Statement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421C3-89DE-4F01-B9FB-AD8DCF288698}">
  <dimension ref="A2:K22"/>
  <sheetViews>
    <sheetView showGridLines="0" tabSelected="1" zoomScale="115" zoomScaleNormal="115" workbookViewId="0"/>
  </sheetViews>
  <sheetFormatPr defaultColWidth="9.28515625" defaultRowHeight="15"/>
  <cols>
    <col min="2" max="2" width="53.7109375" customWidth="1"/>
    <col min="3" max="3" width="20.5703125" customWidth="1"/>
  </cols>
  <sheetData>
    <row r="2" spans="1:11" ht="23.25">
      <c r="B2" s="78" t="s">
        <v>0</v>
      </c>
      <c r="C2" s="79"/>
      <c r="D2" s="79"/>
      <c r="E2" s="79"/>
      <c r="F2" s="79"/>
    </row>
    <row r="3" spans="1:11">
      <c r="B3" s="79"/>
      <c r="C3" s="79"/>
      <c r="D3" s="79"/>
      <c r="E3" s="79"/>
      <c r="F3" s="79"/>
    </row>
    <row r="4" spans="1:11">
      <c r="B4" s="80" t="s">
        <v>1</v>
      </c>
      <c r="C4" s="79"/>
      <c r="D4" s="79"/>
      <c r="E4" s="79"/>
      <c r="F4" s="79"/>
    </row>
    <row r="5" spans="1:11">
      <c r="B5" s="79"/>
      <c r="C5" s="79"/>
      <c r="D5" s="79"/>
      <c r="E5" s="79"/>
      <c r="F5" s="79"/>
    </row>
    <row r="6" spans="1:11" ht="18.75">
      <c r="A6" s="81"/>
      <c r="B6" s="82" t="s">
        <v>2</v>
      </c>
      <c r="C6" s="79"/>
      <c r="D6" s="79"/>
      <c r="E6" s="79"/>
      <c r="F6" s="79"/>
      <c r="G6" s="81"/>
      <c r="H6" s="81"/>
      <c r="I6" s="81"/>
      <c r="J6" s="81"/>
      <c r="K6" s="81"/>
    </row>
    <row r="7" spans="1:11">
      <c r="A7" s="81"/>
      <c r="B7" s="79"/>
      <c r="C7" s="79"/>
      <c r="D7" s="79"/>
      <c r="E7" s="79"/>
      <c r="F7" s="79"/>
      <c r="G7" s="81"/>
      <c r="H7" s="81"/>
      <c r="I7" s="81"/>
      <c r="J7" s="81"/>
      <c r="K7" s="81"/>
    </row>
    <row r="8" spans="1:11">
      <c r="A8" s="81"/>
      <c r="B8" t="s">
        <v>3</v>
      </c>
      <c r="C8" s="79"/>
      <c r="D8" s="79"/>
      <c r="E8" s="79"/>
      <c r="F8" s="79"/>
      <c r="G8" s="81"/>
      <c r="H8" s="81"/>
      <c r="I8" s="81"/>
      <c r="J8" s="81"/>
      <c r="K8" s="81"/>
    </row>
    <row r="9" spans="1:11">
      <c r="A9" s="81"/>
      <c r="B9" t="s">
        <v>4</v>
      </c>
      <c r="C9" s="79"/>
      <c r="D9" s="79"/>
      <c r="E9" s="79"/>
      <c r="F9" s="79"/>
      <c r="G9" s="81"/>
      <c r="H9" s="81"/>
      <c r="I9" s="81"/>
      <c r="J9" s="81"/>
      <c r="K9" s="81"/>
    </row>
    <row r="10" spans="1:11">
      <c r="A10" s="81"/>
      <c r="B10" s="86" t="s">
        <v>5</v>
      </c>
      <c r="C10" s="79"/>
      <c r="D10" s="79"/>
      <c r="E10" s="79"/>
      <c r="F10" s="79"/>
      <c r="G10" s="81"/>
      <c r="H10" s="81"/>
      <c r="I10" s="81"/>
      <c r="J10" s="81"/>
      <c r="K10" s="81"/>
    </row>
    <row r="11" spans="1:11">
      <c r="A11" s="84"/>
      <c r="B11" s="86" t="s">
        <v>6</v>
      </c>
      <c r="C11" s="79"/>
      <c r="D11" s="79"/>
      <c r="E11" s="79"/>
      <c r="F11" s="79"/>
      <c r="G11" s="84"/>
      <c r="H11" s="84"/>
      <c r="I11" s="84"/>
      <c r="J11" s="84"/>
      <c r="K11" s="84"/>
    </row>
    <row r="12" spans="1:11">
      <c r="A12" s="84"/>
      <c r="B12" s="86" t="s">
        <v>7</v>
      </c>
      <c r="C12" s="79"/>
      <c r="D12" s="79"/>
      <c r="E12" s="79"/>
      <c r="F12" s="79"/>
      <c r="G12" s="84"/>
      <c r="H12" s="84"/>
      <c r="I12" s="84"/>
      <c r="J12" s="84"/>
      <c r="K12" s="84"/>
    </row>
    <row r="13" spans="1:11">
      <c r="A13" s="84"/>
      <c r="B13" s="83" t="s">
        <v>8</v>
      </c>
      <c r="C13" s="79"/>
      <c r="D13" s="79"/>
      <c r="E13" s="79"/>
      <c r="F13" s="79"/>
      <c r="G13" s="84"/>
      <c r="H13" s="84"/>
      <c r="I13" s="84"/>
      <c r="J13" s="84"/>
      <c r="K13" s="84"/>
    </row>
    <row r="14" spans="1:11">
      <c r="A14" s="84"/>
      <c r="B14" s="83" t="s">
        <v>9</v>
      </c>
      <c r="C14" s="79"/>
      <c r="D14" s="79"/>
      <c r="E14" s="79"/>
      <c r="F14" s="79"/>
      <c r="G14" s="84"/>
      <c r="H14" s="84"/>
      <c r="I14" s="84"/>
      <c r="J14" s="84"/>
      <c r="K14" s="84"/>
    </row>
    <row r="15" spans="1:11">
      <c r="A15" s="84"/>
      <c r="B15" s="83" t="s">
        <v>10</v>
      </c>
      <c r="C15" s="79"/>
      <c r="D15" s="79"/>
      <c r="E15" s="79"/>
      <c r="F15" s="79"/>
      <c r="G15" s="84"/>
      <c r="H15" s="84"/>
      <c r="I15" s="84"/>
      <c r="J15" s="84"/>
      <c r="K15" s="84"/>
    </row>
    <row r="16" spans="1:11">
      <c r="A16" s="84"/>
      <c r="B16" s="83" t="s">
        <v>11</v>
      </c>
      <c r="C16" s="79"/>
      <c r="D16" s="79"/>
      <c r="E16" s="79"/>
      <c r="F16" s="79"/>
      <c r="G16" s="84"/>
      <c r="H16" s="84"/>
      <c r="I16" s="84"/>
      <c r="J16" s="84"/>
      <c r="K16" s="84"/>
    </row>
    <row r="17" spans="1:11">
      <c r="A17" s="84"/>
      <c r="B17" s="83"/>
      <c r="C17" s="79"/>
      <c r="D17" s="79"/>
      <c r="E17" s="79"/>
      <c r="F17" s="79"/>
      <c r="G17" s="84"/>
      <c r="H17" s="84"/>
      <c r="I17" s="84"/>
      <c r="J17" s="84"/>
      <c r="K17" s="84"/>
    </row>
    <row r="18" spans="1:11">
      <c r="A18" s="84"/>
      <c r="B18" s="83"/>
      <c r="C18" s="79"/>
      <c r="D18" s="79"/>
      <c r="E18" s="79"/>
      <c r="F18" s="79"/>
      <c r="G18" s="84"/>
      <c r="H18" s="84"/>
      <c r="I18" s="84"/>
      <c r="J18" s="84"/>
      <c r="K18" s="84"/>
    </row>
    <row r="19" spans="1:11">
      <c r="A19" s="84"/>
      <c r="B19" s="85" t="s">
        <v>12</v>
      </c>
      <c r="C19" s="52" t="s">
        <v>13</v>
      </c>
      <c r="D19" t="s">
        <v>14</v>
      </c>
      <c r="E19" s="79"/>
      <c r="F19" s="79"/>
      <c r="G19" s="84"/>
      <c r="H19" s="84"/>
      <c r="I19" s="84"/>
      <c r="J19" s="84"/>
      <c r="K19" s="84"/>
    </row>
    <row r="20" spans="1:11">
      <c r="A20" s="84"/>
      <c r="B20" s="83"/>
      <c r="C20" s="79"/>
      <c r="D20" s="79"/>
      <c r="E20" s="79"/>
      <c r="F20" s="79"/>
      <c r="G20" s="84"/>
      <c r="H20" s="84"/>
      <c r="I20" s="84"/>
      <c r="J20" s="84"/>
      <c r="K20" s="84"/>
    </row>
    <row r="21" spans="1:11">
      <c r="A21" s="84"/>
      <c r="B21" s="83" t="s">
        <v>15</v>
      </c>
      <c r="C21" s="79"/>
      <c r="D21" s="79"/>
      <c r="E21" s="79"/>
      <c r="F21" s="79"/>
      <c r="G21" s="84"/>
      <c r="H21" s="84"/>
      <c r="I21" s="84"/>
      <c r="J21" s="84"/>
      <c r="K21" s="84"/>
    </row>
    <row r="22" spans="1:11">
      <c r="A22" s="84"/>
      <c r="B22" s="83"/>
      <c r="C22" s="79"/>
      <c r="D22" s="79"/>
      <c r="E22" s="79"/>
      <c r="F22" s="79"/>
      <c r="G22" s="84"/>
      <c r="H22" s="84"/>
      <c r="I22" s="84"/>
      <c r="J22" s="84"/>
      <c r="K22" s="84"/>
    </row>
  </sheetData>
  <hyperlinks>
    <hyperlink ref="C19" r:id="rId1" xr:uid="{AAA3E99A-631D-47CE-986B-3873CEB870B7}"/>
    <hyperlink ref="B4" r:id="rId2" xr:uid="{5CA33D9B-6025-4A5F-85B6-DF1E00DB141D}"/>
  </hyperlinks>
  <pageMargins left="0.7" right="0.7" top="0.75" bottom="0.75" header="0.3" footer="0.3"/>
  <pageSetup paperSize="9" orientation="portrait" r:id="rId3"/>
  <headerFooter>
    <oddHeader>&amp;C&amp;"Calibri"&amp;10&amp;KFF0000OFFICIAL&amp;1#</oddHeader>
    <oddFooter>&amp;C&amp;1#&amp;"Calibri"&amp;10&amp;KFF0000OFFICIAL</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0A914-CDB1-42EF-BED0-BE5D58610DC2}">
  <dimension ref="A1:BT132"/>
  <sheetViews>
    <sheetView zoomScale="115" zoomScaleNormal="115" workbookViewId="0">
      <selection activeCell="A24" sqref="A24"/>
    </sheetView>
  </sheetViews>
  <sheetFormatPr defaultColWidth="9.28515625" defaultRowHeight="15"/>
  <cols>
    <col min="1" max="1" width="197.5703125" style="2" customWidth="1"/>
    <col min="2" max="16384" width="9.28515625" style="2"/>
  </cols>
  <sheetData>
    <row r="1" spans="1:1" ht="15.75">
      <c r="A1" s="6" t="s">
        <v>446</v>
      </c>
    </row>
    <row r="2" spans="1:1" ht="6" customHeight="1">
      <c r="A2" s="12"/>
    </row>
    <row r="3" spans="1:1">
      <c r="A3" s="30" t="s">
        <v>447</v>
      </c>
    </row>
    <row r="4" spans="1:1" ht="6" customHeight="1">
      <c r="A4" s="12"/>
    </row>
    <row r="5" spans="1:1">
      <c r="A5" s="30" t="s">
        <v>448</v>
      </c>
    </row>
    <row r="6" spans="1:1" ht="15" customHeight="1">
      <c r="A6" s="70" t="s">
        <v>449</v>
      </c>
    </row>
    <row r="7" spans="1:1">
      <c r="A7" s="30"/>
    </row>
    <row r="8" spans="1:1">
      <c r="A8" s="12" t="s">
        <v>450</v>
      </c>
    </row>
    <row r="9" spans="1:1" ht="6" customHeight="1">
      <c r="A9" s="12"/>
    </row>
    <row r="10" spans="1:1">
      <c r="A10" s="30" t="s">
        <v>451</v>
      </c>
    </row>
    <row r="11" spans="1:1">
      <c r="A11" s="30" t="s">
        <v>452</v>
      </c>
    </row>
    <row r="12" spans="1:1" ht="6" customHeight="1">
      <c r="A12" s="12"/>
    </row>
    <row r="13" spans="1:1">
      <c r="A13" s="30" t="s">
        <v>453</v>
      </c>
    </row>
    <row r="14" spans="1:1">
      <c r="A14" s="30" t="s">
        <v>454</v>
      </c>
    </row>
    <row r="15" spans="1:1">
      <c r="A15" s="59" t="s">
        <v>455</v>
      </c>
    </row>
    <row r="16" spans="1:1">
      <c r="A16" s="71" t="s">
        <v>456</v>
      </c>
    </row>
    <row r="17" spans="1:1">
      <c r="A17" s="59" t="s">
        <v>457</v>
      </c>
    </row>
    <row r="18" spans="1:1">
      <c r="A18" s="59" t="s">
        <v>458</v>
      </c>
    </row>
    <row r="19" spans="1:1">
      <c r="A19" s="59" t="s">
        <v>459</v>
      </c>
    </row>
    <row r="20" spans="1:1">
      <c r="A20" s="30" t="s">
        <v>460</v>
      </c>
    </row>
    <row r="21" spans="1:1">
      <c r="A21" s="59" t="s">
        <v>461</v>
      </c>
    </row>
    <row r="22" spans="1:1">
      <c r="A22" s="71" t="s">
        <v>462</v>
      </c>
    </row>
    <row r="23" spans="1:1">
      <c r="A23" s="59" t="s">
        <v>463</v>
      </c>
    </row>
    <row r="24" spans="1:1">
      <c r="A24" s="59" t="s">
        <v>464</v>
      </c>
    </row>
    <row r="25" spans="1:1">
      <c r="A25" s="59" t="s">
        <v>465</v>
      </c>
    </row>
    <row r="26" spans="1:1">
      <c r="A26" s="30" t="s">
        <v>466</v>
      </c>
    </row>
    <row r="27" spans="1:1">
      <c r="A27" s="59" t="s">
        <v>467</v>
      </c>
    </row>
    <row r="28" spans="1:1">
      <c r="A28" s="71" t="s">
        <v>468</v>
      </c>
    </row>
    <row r="29" spans="1:1">
      <c r="A29" s="59" t="s">
        <v>469</v>
      </c>
    </row>
    <row r="30" spans="1:1">
      <c r="A30" s="59" t="s">
        <v>470</v>
      </c>
    </row>
    <row r="31" spans="1:1">
      <c r="A31" s="59" t="s">
        <v>471</v>
      </c>
    </row>
    <row r="32" spans="1:1">
      <c r="A32" s="59" t="s">
        <v>472</v>
      </c>
    </row>
    <row r="33" spans="1:1">
      <c r="A33" s="59" t="s">
        <v>473</v>
      </c>
    </row>
    <row r="34" spans="1:1">
      <c r="A34" s="59" t="s">
        <v>474</v>
      </c>
    </row>
    <row r="35" spans="1:1" ht="6" customHeight="1">
      <c r="A35" s="12"/>
    </row>
    <row r="36" spans="1:1">
      <c r="A36" s="30" t="s">
        <v>475</v>
      </c>
    </row>
    <row r="37" spans="1:1">
      <c r="A37" s="30" t="s">
        <v>476</v>
      </c>
    </row>
    <row r="38" spans="1:1">
      <c r="A38" s="30" t="s">
        <v>477</v>
      </c>
    </row>
    <row r="39" spans="1:1">
      <c r="A39" s="59" t="s">
        <v>478</v>
      </c>
    </row>
    <row r="40" spans="1:1">
      <c r="A40" s="30" t="s">
        <v>479</v>
      </c>
    </row>
    <row r="41" spans="1:1">
      <c r="A41" s="59" t="s">
        <v>480</v>
      </c>
    </row>
    <row r="42" spans="1:1">
      <c r="A42" s="30" t="s">
        <v>481</v>
      </c>
    </row>
    <row r="43" spans="1:1">
      <c r="A43" s="59" t="s">
        <v>482</v>
      </c>
    </row>
    <row r="44" spans="1:1">
      <c r="A44" s="71" t="s">
        <v>483</v>
      </c>
    </row>
    <row r="45" spans="1:1">
      <c r="A45" s="59" t="s">
        <v>484</v>
      </c>
    </row>
    <row r="46" spans="1:1">
      <c r="A46" s="30" t="s">
        <v>485</v>
      </c>
    </row>
    <row r="47" spans="1:1">
      <c r="A47" s="59" t="s">
        <v>486</v>
      </c>
    </row>
    <row r="48" spans="1:1">
      <c r="A48" s="71" t="s">
        <v>487</v>
      </c>
    </row>
    <row r="49" spans="1:72">
      <c r="A49" s="30" t="s">
        <v>488</v>
      </c>
    </row>
    <row r="50" spans="1:72">
      <c r="A50" s="59" t="s">
        <v>489</v>
      </c>
    </row>
    <row r="51" spans="1:72">
      <c r="A51" s="59" t="s">
        <v>490</v>
      </c>
    </row>
    <row r="52" spans="1:72" ht="6" customHeight="1">
      <c r="A52" s="12"/>
    </row>
    <row r="53" spans="1:72">
      <c r="A53" s="30" t="s">
        <v>491</v>
      </c>
    </row>
    <row r="54" spans="1:72">
      <c r="A54" s="30" t="s">
        <v>492</v>
      </c>
    </row>
    <row r="56" spans="1:72">
      <c r="A56" s="12" t="s">
        <v>493</v>
      </c>
      <c r="C56" s="7"/>
    </row>
    <row r="57" spans="1:72" ht="4.1500000000000004" customHeight="1">
      <c r="A57" s="19"/>
      <c r="B57" s="13"/>
      <c r="C57" s="14"/>
      <c r="D57" s="7"/>
      <c r="E57" s="15"/>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O57" s="17"/>
      <c r="BP57" s="17"/>
      <c r="BQ57" s="17"/>
      <c r="BR57" s="17"/>
      <c r="BS57" s="17"/>
      <c r="BT57" s="17"/>
    </row>
    <row r="58" spans="1:72">
      <c r="A58" s="47" t="s">
        <v>494</v>
      </c>
      <c r="C58" s="7"/>
    </row>
    <row r="59" spans="1:72">
      <c r="A59" s="47" t="s">
        <v>495</v>
      </c>
      <c r="C59" s="7"/>
    </row>
    <row r="60" spans="1:72">
      <c r="A60" s="53" t="s">
        <v>496</v>
      </c>
      <c r="C60" s="7"/>
    </row>
    <row r="61" spans="1:72">
      <c r="A61" s="47" t="s">
        <v>497</v>
      </c>
      <c r="C61" s="7"/>
    </row>
    <row r="62" spans="1:72">
      <c r="A62" s="53" t="s">
        <v>498</v>
      </c>
      <c r="C62" s="7"/>
    </row>
    <row r="63" spans="1:72">
      <c r="A63" s="53" t="s">
        <v>499</v>
      </c>
      <c r="C63" s="7"/>
    </row>
    <row r="64" spans="1:72">
      <c r="A64" s="53" t="s">
        <v>500</v>
      </c>
      <c r="C64" s="7"/>
    </row>
    <row r="66" spans="1:72">
      <c r="A66" s="12" t="s">
        <v>501</v>
      </c>
    </row>
    <row r="67" spans="1:72" ht="4.1500000000000004" customHeight="1">
      <c r="A67" s="19"/>
      <c r="B67" s="13"/>
      <c r="C67" s="14"/>
      <c r="D67" s="7"/>
      <c r="E67" s="15"/>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O67" s="17"/>
      <c r="BP67" s="17"/>
      <c r="BQ67" s="17"/>
      <c r="BR67" s="17"/>
      <c r="BS67" s="17"/>
      <c r="BT67" s="17"/>
    </row>
    <row r="68" spans="1:72">
      <c r="A68" s="47" t="s">
        <v>502</v>
      </c>
    </row>
    <row r="69" spans="1:72">
      <c r="A69" s="47" t="s">
        <v>503</v>
      </c>
    </row>
    <row r="70" spans="1:72">
      <c r="A70" s="47" t="s">
        <v>504</v>
      </c>
    </row>
    <row r="71" spans="1:72">
      <c r="A71" s="47" t="s">
        <v>505</v>
      </c>
    </row>
    <row r="72" spans="1:72">
      <c r="A72" s="37" t="s">
        <v>506</v>
      </c>
    </row>
    <row r="73" spans="1:72">
      <c r="A73" s="37" t="s">
        <v>507</v>
      </c>
    </row>
    <row r="74" spans="1:72">
      <c r="A74" s="37" t="s">
        <v>508</v>
      </c>
    </row>
    <row r="76" spans="1:72">
      <c r="A76" s="12" t="s">
        <v>509</v>
      </c>
    </row>
    <row r="77" spans="1:72" ht="6" customHeight="1">
      <c r="A77" s="12"/>
    </row>
    <row r="78" spans="1:72">
      <c r="A78" s="30" t="s">
        <v>510</v>
      </c>
    </row>
    <row r="79" spans="1:72">
      <c r="A79" s="30" t="s">
        <v>511</v>
      </c>
    </row>
    <row r="80" spans="1:72" ht="6" customHeight="1">
      <c r="A80" s="19"/>
    </row>
    <row r="81" spans="1:3">
      <c r="A81" s="30" t="s">
        <v>512</v>
      </c>
    </row>
    <row r="82" spans="1:3" ht="6" customHeight="1">
      <c r="A82" s="19"/>
    </row>
    <row r="83" spans="1:3">
      <c r="A83" s="30" t="s">
        <v>513</v>
      </c>
    </row>
    <row r="84" spans="1:3">
      <c r="A84" s="30" t="s">
        <v>514</v>
      </c>
    </row>
    <row r="85" spans="1:3">
      <c r="A85" s="30" t="s">
        <v>515</v>
      </c>
    </row>
    <row r="86" spans="1:3" ht="6" customHeight="1">
      <c r="A86" s="19"/>
    </row>
    <row r="87" spans="1:3">
      <c r="A87" s="30" t="s">
        <v>516</v>
      </c>
    </row>
    <row r="88" spans="1:3">
      <c r="A88" s="30" t="s">
        <v>517</v>
      </c>
    </row>
    <row r="89" spans="1:3">
      <c r="A89" s="30" t="s">
        <v>518</v>
      </c>
    </row>
    <row r="90" spans="1:3" ht="6" customHeight="1">
      <c r="A90" s="19"/>
    </row>
    <row r="91" spans="1:3">
      <c r="A91" s="30" t="s">
        <v>519</v>
      </c>
    </row>
    <row r="92" spans="1:3" ht="6" customHeight="1">
      <c r="A92" s="19"/>
    </row>
    <row r="93" spans="1:3">
      <c r="A93" s="30" t="s">
        <v>520</v>
      </c>
    </row>
    <row r="94" spans="1:3">
      <c r="A94" s="30" t="s">
        <v>521</v>
      </c>
    </row>
    <row r="96" spans="1:3">
      <c r="A96" s="46" t="s">
        <v>522</v>
      </c>
      <c r="C96" s="7"/>
    </row>
    <row r="97" spans="1:72" ht="4.1500000000000004" customHeight="1">
      <c r="A97" s="12"/>
      <c r="B97" s="13"/>
      <c r="C97" s="14"/>
      <c r="D97" s="7"/>
      <c r="E97" s="15"/>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O97" s="17"/>
      <c r="BP97" s="17"/>
      <c r="BQ97" s="17"/>
      <c r="BR97" s="17"/>
      <c r="BS97" s="17"/>
      <c r="BT97" s="17"/>
    </row>
    <row r="98" spans="1:72">
      <c r="A98" s="47" t="s">
        <v>523</v>
      </c>
      <c r="C98" s="7"/>
    </row>
    <row r="99" spans="1:72">
      <c r="A99" s="47" t="s">
        <v>524</v>
      </c>
      <c r="C99" s="7"/>
    </row>
    <row r="100" spans="1:72">
      <c r="A100" s="47" t="s">
        <v>525</v>
      </c>
      <c r="C100" s="7"/>
    </row>
    <row r="101" spans="1:72">
      <c r="A101" s="47" t="s">
        <v>526</v>
      </c>
      <c r="C101" s="7"/>
    </row>
    <row r="102" spans="1:72">
      <c r="A102" s="47" t="s">
        <v>527</v>
      </c>
      <c r="C102" s="7"/>
    </row>
    <row r="103" spans="1:72" ht="30">
      <c r="A103" s="72" t="s">
        <v>528</v>
      </c>
      <c r="C103" s="7"/>
    </row>
    <row r="104" spans="1:72">
      <c r="A104" s="47" t="s">
        <v>529</v>
      </c>
      <c r="C104" s="7"/>
    </row>
    <row r="105" spans="1:72">
      <c r="A105" s="47" t="s">
        <v>530</v>
      </c>
      <c r="C105" s="7"/>
    </row>
    <row r="106" spans="1:72" ht="45">
      <c r="A106" s="72" t="s">
        <v>531</v>
      </c>
      <c r="C106" s="7"/>
    </row>
    <row r="107" spans="1:72">
      <c r="A107" s="72" t="s">
        <v>532</v>
      </c>
      <c r="C107" s="7"/>
    </row>
    <row r="108" spans="1:72" ht="4.1500000000000004" customHeight="1">
      <c r="A108" s="19"/>
      <c r="B108" s="13"/>
      <c r="C108" s="14"/>
      <c r="D108" s="7"/>
      <c r="E108" s="15"/>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O108" s="17"/>
      <c r="BP108" s="17"/>
      <c r="BQ108" s="17"/>
      <c r="BR108" s="17"/>
      <c r="BS108" s="17"/>
      <c r="BT108" s="17"/>
    </row>
    <row r="109" spans="1:72">
      <c r="A109" s="19" t="s">
        <v>533</v>
      </c>
      <c r="C109" s="7"/>
    </row>
    <row r="110" spans="1:72" ht="4.1500000000000004" customHeight="1">
      <c r="A110" s="19"/>
      <c r="B110" s="13"/>
      <c r="C110" s="14"/>
      <c r="D110" s="7"/>
      <c r="E110" s="15"/>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O110" s="17"/>
      <c r="BP110" s="17"/>
      <c r="BQ110" s="17"/>
      <c r="BR110" s="17"/>
      <c r="BS110" s="17"/>
      <c r="BT110" s="17"/>
    </row>
    <row r="111" spans="1:72">
      <c r="A111" s="47" t="s">
        <v>534</v>
      </c>
      <c r="C111" s="7"/>
    </row>
    <row r="112" spans="1:72" ht="45">
      <c r="A112" s="73" t="s">
        <v>535</v>
      </c>
      <c r="C112" s="7"/>
    </row>
    <row r="113" spans="1:72">
      <c r="A113" s="47" t="s">
        <v>536</v>
      </c>
      <c r="C113" s="7"/>
    </row>
    <row r="114" spans="1:72">
      <c r="A114" s="47" t="s">
        <v>537</v>
      </c>
      <c r="C114" s="7"/>
    </row>
    <row r="115" spans="1:72">
      <c r="A115" s="53" t="s">
        <v>538</v>
      </c>
      <c r="C115" s="7"/>
    </row>
    <row r="116" spans="1:72">
      <c r="A116" s="53" t="s">
        <v>539</v>
      </c>
      <c r="C116" s="7"/>
    </row>
    <row r="117" spans="1:72">
      <c r="A117" s="47" t="s">
        <v>540</v>
      </c>
      <c r="C117" s="7"/>
    </row>
    <row r="118" spans="1:72">
      <c r="A118" s="47" t="s">
        <v>541</v>
      </c>
      <c r="C118" s="7"/>
    </row>
    <row r="120" spans="1:72">
      <c r="A120" s="46" t="s">
        <v>542</v>
      </c>
      <c r="C120" s="7"/>
    </row>
    <row r="121" spans="1:72" ht="4.1500000000000004" customHeight="1">
      <c r="A121" s="19"/>
      <c r="B121" s="13"/>
      <c r="C121" s="14"/>
      <c r="D121" s="7"/>
      <c r="E121" s="15"/>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O121" s="17"/>
      <c r="BP121" s="17"/>
      <c r="BQ121" s="17"/>
      <c r="BR121" s="17"/>
      <c r="BS121" s="17"/>
      <c r="BT121" s="17"/>
    </row>
    <row r="122" spans="1:72">
      <c r="A122" s="73" t="s">
        <v>543</v>
      </c>
      <c r="C122" s="7"/>
    </row>
    <row r="123" spans="1:72">
      <c r="A123" s="73" t="s">
        <v>544</v>
      </c>
      <c r="C123" s="7"/>
    </row>
    <row r="124" spans="1:72" ht="45">
      <c r="A124" s="73" t="s">
        <v>545</v>
      </c>
      <c r="C124" s="7"/>
    </row>
    <row r="125" spans="1:72" ht="30">
      <c r="A125" s="77" t="s">
        <v>546</v>
      </c>
      <c r="C125" s="7"/>
    </row>
    <row r="126" spans="1:72" s="74" customFormat="1">
      <c r="A126" s="73" t="s">
        <v>547</v>
      </c>
    </row>
    <row r="127" spans="1:72" s="74" customFormat="1">
      <c r="A127" s="73" t="s">
        <v>548</v>
      </c>
    </row>
    <row r="128" spans="1:72" s="74" customFormat="1">
      <c r="A128" s="47" t="s">
        <v>549</v>
      </c>
    </row>
    <row r="129" spans="1:1" s="74" customFormat="1">
      <c r="A129" s="47" t="s">
        <v>550</v>
      </c>
    </row>
    <row r="130" spans="1:1" s="74" customFormat="1"/>
    <row r="131" spans="1:1" s="74" customFormat="1"/>
    <row r="132" spans="1:1" s="74" customFormat="1"/>
  </sheetData>
  <hyperlinks>
    <hyperlink ref="A6" r:id="rId1" display="https://www.aph.gov.au/About_Parliament/Parliamentary_Departments/Parliamentary_Budget_Office/Online_Budget_Glossary" xr:uid="{BABD6AC8-7E8D-4929-80B9-29D0FA38A4E7}"/>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673A4-EAE7-40A6-BC68-C8F7E61DF4AE}">
  <dimension ref="A1:BX73"/>
  <sheetViews>
    <sheetView zoomScaleNormal="100" workbookViewId="0">
      <pane xSplit="2" ySplit="4" topLeftCell="AR5" activePane="bottomRight" state="frozen"/>
      <selection pane="bottomRight"/>
      <selection pane="bottomLeft" activeCell="B23" sqref="B23"/>
      <selection pane="topRight" activeCell="B23" sqref="B23"/>
    </sheetView>
  </sheetViews>
  <sheetFormatPr defaultColWidth="11.5703125" defaultRowHeight="15"/>
  <cols>
    <col min="1" max="1" width="37.5703125" style="23" customWidth="1"/>
    <col min="2" max="2" width="12.42578125" style="2" customWidth="1"/>
    <col min="3" max="3" width="6.7109375" style="7" customWidth="1"/>
    <col min="4" max="5" width="15.42578125" style="7" customWidth="1"/>
    <col min="6" max="60" width="10.7109375" style="2" customWidth="1"/>
    <col min="61" max="16384" width="11.5703125" style="2"/>
  </cols>
  <sheetData>
    <row r="1" spans="1:76" s="4" customFormat="1" ht="15.75">
      <c r="A1" s="3" t="s">
        <v>16</v>
      </c>
      <c r="C1" s="7" t="s">
        <v>17</v>
      </c>
      <c r="D1" s="5"/>
      <c r="E1" s="5"/>
    </row>
    <row r="2" spans="1:76" ht="15.75">
      <c r="A2" s="6" t="s">
        <v>18</v>
      </c>
    </row>
    <row r="3" spans="1:76" s="11" customFormat="1">
      <c r="A3" s="8"/>
      <c r="B3" s="8" t="s">
        <v>19</v>
      </c>
      <c r="C3" s="9" t="s">
        <v>20</v>
      </c>
      <c r="D3" s="9" t="s">
        <v>21</v>
      </c>
      <c r="E3" s="9" t="s">
        <v>21</v>
      </c>
      <c r="F3" s="10" t="s">
        <v>22</v>
      </c>
      <c r="G3" s="10" t="s">
        <v>23</v>
      </c>
      <c r="H3" s="10" t="s">
        <v>24</v>
      </c>
      <c r="I3" s="10" t="s">
        <v>25</v>
      </c>
      <c r="J3" s="10" t="s">
        <v>26</v>
      </c>
      <c r="K3" s="10" t="s">
        <v>27</v>
      </c>
      <c r="L3" s="10" t="s">
        <v>28</v>
      </c>
      <c r="M3" s="10" t="s">
        <v>29</v>
      </c>
      <c r="N3" s="10" t="s">
        <v>30</v>
      </c>
      <c r="O3" s="10" t="s">
        <v>31</v>
      </c>
      <c r="P3" s="10" t="s">
        <v>32</v>
      </c>
      <c r="Q3" s="10" t="s">
        <v>33</v>
      </c>
      <c r="R3" s="10" t="s">
        <v>34</v>
      </c>
      <c r="S3" s="10" t="s">
        <v>35</v>
      </c>
      <c r="T3" s="10" t="s">
        <v>36</v>
      </c>
      <c r="U3" s="10" t="s">
        <v>37</v>
      </c>
      <c r="V3" s="10" t="s">
        <v>38</v>
      </c>
      <c r="W3" s="10" t="s">
        <v>39</v>
      </c>
      <c r="X3" s="10" t="s">
        <v>40</v>
      </c>
      <c r="Y3" s="10" t="s">
        <v>41</v>
      </c>
      <c r="Z3" s="10" t="s">
        <v>42</v>
      </c>
      <c r="AA3" s="10" t="s">
        <v>43</v>
      </c>
      <c r="AB3" s="10" t="s">
        <v>44</v>
      </c>
      <c r="AC3" s="10" t="s">
        <v>45</v>
      </c>
      <c r="AD3" s="10" t="s">
        <v>46</v>
      </c>
      <c r="AE3" s="10" t="s">
        <v>47</v>
      </c>
      <c r="AF3" s="10" t="s">
        <v>48</v>
      </c>
      <c r="AG3" s="10" t="s">
        <v>49</v>
      </c>
      <c r="AH3" s="10" t="s">
        <v>50</v>
      </c>
      <c r="AI3" s="10" t="s">
        <v>51</v>
      </c>
      <c r="AJ3" s="10" t="s">
        <v>52</v>
      </c>
      <c r="AK3" s="10" t="s">
        <v>53</v>
      </c>
      <c r="AL3" s="10" t="s">
        <v>54</v>
      </c>
      <c r="AM3" s="10" t="s">
        <v>55</v>
      </c>
      <c r="AN3" s="10" t="s">
        <v>56</v>
      </c>
      <c r="AO3" s="10" t="s">
        <v>57</v>
      </c>
      <c r="AP3" s="10" t="s">
        <v>58</v>
      </c>
      <c r="AQ3" s="10" t="s">
        <v>59</v>
      </c>
      <c r="AR3" s="10" t="s">
        <v>60</v>
      </c>
      <c r="AS3" s="10" t="s">
        <v>61</v>
      </c>
      <c r="AT3" s="10" t="s">
        <v>62</v>
      </c>
      <c r="AU3" s="10" t="s">
        <v>63</v>
      </c>
      <c r="AV3" s="10" t="s">
        <v>64</v>
      </c>
      <c r="AW3" s="10" t="s">
        <v>65</v>
      </c>
      <c r="AX3" s="10" t="s">
        <v>66</v>
      </c>
      <c r="AY3" s="10" t="s">
        <v>67</v>
      </c>
      <c r="AZ3" s="10" t="s">
        <v>68</v>
      </c>
      <c r="BA3" s="10" t="s">
        <v>69</v>
      </c>
      <c r="BB3" s="10" t="s">
        <v>70</v>
      </c>
      <c r="BC3" s="10" t="s">
        <v>71</v>
      </c>
      <c r="BD3" s="10" t="s">
        <v>72</v>
      </c>
      <c r="BE3" s="10" t="s">
        <v>73</v>
      </c>
      <c r="BF3" s="10" t="s">
        <v>74</v>
      </c>
      <c r="BG3" s="10" t="s">
        <v>75</v>
      </c>
      <c r="BH3" s="10" t="s">
        <v>76</v>
      </c>
    </row>
    <row r="4" spans="1:76" s="11" customFormat="1">
      <c r="A4" s="8"/>
      <c r="B4" s="8"/>
      <c r="C4" s="9"/>
      <c r="D4" s="9" t="s">
        <v>77</v>
      </c>
      <c r="E4" s="9" t="s">
        <v>78</v>
      </c>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t="s">
        <v>79</v>
      </c>
      <c r="BF4" s="10" t="s">
        <v>79</v>
      </c>
      <c r="BG4" s="10" t="s">
        <v>79</v>
      </c>
      <c r="BH4" s="10" t="s">
        <v>79</v>
      </c>
    </row>
    <row r="5" spans="1:76" ht="4.1500000000000004" customHeight="1">
      <c r="A5" s="12"/>
      <c r="B5" s="13"/>
      <c r="C5" s="14"/>
      <c r="D5" s="14"/>
      <c r="E5" s="14"/>
      <c r="F5" s="15"/>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P5" s="17"/>
      <c r="BQ5" s="17"/>
      <c r="BR5" s="17"/>
      <c r="BS5" s="17"/>
      <c r="BT5" s="17"/>
      <c r="BU5" s="17"/>
      <c r="BV5" s="17"/>
      <c r="BW5" s="17"/>
      <c r="BX5" s="17"/>
    </row>
    <row r="6" spans="1:76">
      <c r="A6" s="87" t="s">
        <v>80</v>
      </c>
      <c r="B6" s="2" t="s">
        <v>81</v>
      </c>
      <c r="C6" s="7" t="s">
        <v>82</v>
      </c>
      <c r="D6" s="7" t="s">
        <v>83</v>
      </c>
      <c r="E6" s="7">
        <v>11.1</v>
      </c>
      <c r="F6" s="17">
        <v>8290</v>
      </c>
      <c r="G6" s="17">
        <v>9135</v>
      </c>
      <c r="H6" s="17">
        <v>9735</v>
      </c>
      <c r="I6" s="17">
        <v>12228</v>
      </c>
      <c r="J6" s="17">
        <v>15643</v>
      </c>
      <c r="K6" s="17">
        <v>18727</v>
      </c>
      <c r="L6" s="17">
        <v>21890</v>
      </c>
      <c r="M6" s="17">
        <v>24019</v>
      </c>
      <c r="N6" s="17">
        <v>26129</v>
      </c>
      <c r="O6" s="17">
        <v>30321</v>
      </c>
      <c r="P6" s="17">
        <v>35993</v>
      </c>
      <c r="Q6" s="17">
        <v>41499</v>
      </c>
      <c r="R6" s="17">
        <v>45463</v>
      </c>
      <c r="S6" s="17">
        <v>49981</v>
      </c>
      <c r="T6" s="17">
        <v>58817</v>
      </c>
      <c r="U6" s="17">
        <v>66206</v>
      </c>
      <c r="V6" s="17">
        <v>74724</v>
      </c>
      <c r="W6" s="17">
        <v>83491</v>
      </c>
      <c r="X6" s="17">
        <v>90748</v>
      </c>
      <c r="Y6" s="17">
        <v>98625</v>
      </c>
      <c r="Z6" s="17">
        <v>100227</v>
      </c>
      <c r="AA6" s="17">
        <v>95840</v>
      </c>
      <c r="AB6" s="17">
        <v>97633</v>
      </c>
      <c r="AC6" s="17">
        <v>103824</v>
      </c>
      <c r="AD6" s="17">
        <v>113458</v>
      </c>
      <c r="AE6" s="17">
        <v>124429</v>
      </c>
      <c r="AF6" s="17">
        <v>133592</v>
      </c>
      <c r="AG6" s="17">
        <v>140736</v>
      </c>
      <c r="AH6" s="17">
        <v>152063</v>
      </c>
      <c r="AI6" s="17">
        <v>166199</v>
      </c>
      <c r="AJ6" s="17">
        <v>182996</v>
      </c>
      <c r="AK6" s="17">
        <v>187588</v>
      </c>
      <c r="AL6" s="17">
        <v>204613</v>
      </c>
      <c r="AM6" s="17">
        <v>217775</v>
      </c>
      <c r="AN6" s="17">
        <v>235984</v>
      </c>
      <c r="AO6" s="17">
        <v>255943</v>
      </c>
      <c r="AP6" s="17">
        <v>272637</v>
      </c>
      <c r="AQ6" s="17">
        <v>294917</v>
      </c>
      <c r="AR6" s="17">
        <v>292600</v>
      </c>
      <c r="AS6" s="17">
        <v>284662</v>
      </c>
      <c r="AT6" s="17">
        <v>302024</v>
      </c>
      <c r="AU6" s="17">
        <v>329874</v>
      </c>
      <c r="AV6" s="17">
        <v>351052</v>
      </c>
      <c r="AW6" s="17">
        <v>360322</v>
      </c>
      <c r="AX6" s="17">
        <v>378301</v>
      </c>
      <c r="AY6" s="17">
        <v>386924</v>
      </c>
      <c r="AZ6" s="17">
        <v>409868</v>
      </c>
      <c r="BA6" s="17">
        <v>446905</v>
      </c>
      <c r="BB6" s="17">
        <v>485286</v>
      </c>
      <c r="BC6" s="17">
        <v>469398</v>
      </c>
      <c r="BD6" s="17">
        <v>519913</v>
      </c>
      <c r="BE6" s="17">
        <v>532130</v>
      </c>
      <c r="BF6" s="17">
        <v>516449</v>
      </c>
      <c r="BG6" s="17">
        <v>550254</v>
      </c>
      <c r="BH6" s="17">
        <v>591165</v>
      </c>
      <c r="BO6" s="17"/>
      <c r="BP6" s="17"/>
      <c r="BQ6" s="17"/>
      <c r="BR6" s="17"/>
      <c r="BS6" s="17"/>
      <c r="BT6" s="17"/>
      <c r="BU6" s="17"/>
      <c r="BV6" s="17"/>
      <c r="BW6" s="17"/>
      <c r="BX6" s="17"/>
    </row>
    <row r="7" spans="1:76">
      <c r="A7" s="87"/>
      <c r="B7" s="13" t="s">
        <v>84</v>
      </c>
      <c r="C7" s="14"/>
      <c r="D7" s="7" t="s">
        <v>83</v>
      </c>
      <c r="E7" s="7">
        <v>11.1</v>
      </c>
      <c r="F7" s="15">
        <v>20.5</v>
      </c>
      <c r="G7" s="15">
        <v>20.5</v>
      </c>
      <c r="H7" s="15">
        <v>19.5</v>
      </c>
      <c r="I7" s="15">
        <v>20.3</v>
      </c>
      <c r="J7" s="15">
        <v>22</v>
      </c>
      <c r="K7" s="15">
        <v>22.5</v>
      </c>
      <c r="L7" s="15">
        <v>22.8</v>
      </c>
      <c r="M7" s="15">
        <v>22.9</v>
      </c>
      <c r="N7" s="15">
        <v>22</v>
      </c>
      <c r="O7" s="15">
        <v>22.5</v>
      </c>
      <c r="P7" s="15">
        <v>23.6</v>
      </c>
      <c r="Q7" s="15">
        <v>23.6</v>
      </c>
      <c r="R7" s="15">
        <v>24</v>
      </c>
      <c r="S7" s="15">
        <v>23.4</v>
      </c>
      <c r="T7" s="15">
        <v>25</v>
      </c>
      <c r="U7" s="15">
        <v>25.4</v>
      </c>
      <c r="V7" s="15">
        <v>26.1</v>
      </c>
      <c r="W7" s="15">
        <v>25.7</v>
      </c>
      <c r="X7" s="15">
        <v>24.7</v>
      </c>
      <c r="Y7" s="15">
        <v>24.4</v>
      </c>
      <c r="Z7" s="15">
        <v>24.1</v>
      </c>
      <c r="AA7" s="15">
        <v>22.7</v>
      </c>
      <c r="AB7" s="15">
        <v>22</v>
      </c>
      <c r="AC7" s="15">
        <v>22.3</v>
      </c>
      <c r="AD7" s="15">
        <v>22.9</v>
      </c>
      <c r="AE7" s="15">
        <v>23.5</v>
      </c>
      <c r="AF7" s="15">
        <v>24</v>
      </c>
      <c r="AG7" s="15">
        <v>23.9</v>
      </c>
      <c r="AH7" s="15">
        <v>24.5</v>
      </c>
      <c r="AI7" s="15">
        <v>25.1</v>
      </c>
      <c r="AJ7" s="15">
        <v>25.9</v>
      </c>
      <c r="AK7" s="15">
        <v>24.8</v>
      </c>
      <c r="AL7" s="15">
        <v>25.5</v>
      </c>
      <c r="AM7" s="15">
        <v>25.2</v>
      </c>
      <c r="AN7" s="15">
        <v>25.5</v>
      </c>
      <c r="AO7" s="15">
        <v>25.6</v>
      </c>
      <c r="AP7" s="15">
        <v>25.1</v>
      </c>
      <c r="AQ7" s="15">
        <v>25</v>
      </c>
      <c r="AR7" s="15">
        <v>23.2</v>
      </c>
      <c r="AS7" s="15">
        <v>21.8</v>
      </c>
      <c r="AT7" s="15">
        <v>21.3</v>
      </c>
      <c r="AU7" s="15">
        <v>22</v>
      </c>
      <c r="AV7" s="15">
        <v>22.8</v>
      </c>
      <c r="AW7" s="15">
        <v>22.5</v>
      </c>
      <c r="AX7" s="15">
        <v>23.3</v>
      </c>
      <c r="AY7" s="15">
        <v>23.3</v>
      </c>
      <c r="AZ7" s="15">
        <v>23.3</v>
      </c>
      <c r="BA7" s="15">
        <v>24.2</v>
      </c>
      <c r="BB7" s="15">
        <v>24.9</v>
      </c>
      <c r="BC7" s="15">
        <v>23.7</v>
      </c>
      <c r="BD7" s="15">
        <v>25.1</v>
      </c>
      <c r="BE7" s="15">
        <v>24.2</v>
      </c>
      <c r="BF7" s="15">
        <v>23.1</v>
      </c>
      <c r="BG7" s="15">
        <v>23.6</v>
      </c>
      <c r="BH7" s="15">
        <v>24.2</v>
      </c>
      <c r="BP7" s="17"/>
      <c r="BQ7" s="17"/>
      <c r="BR7" s="17"/>
      <c r="BS7" s="17"/>
      <c r="BT7" s="17"/>
      <c r="BU7" s="17"/>
      <c r="BV7" s="17"/>
      <c r="BW7" s="17"/>
      <c r="BX7" s="17"/>
    </row>
    <row r="8" spans="1:76" ht="4.1500000000000004" customHeight="1">
      <c r="A8" s="12"/>
      <c r="B8" s="13"/>
      <c r="C8" s="14"/>
      <c r="D8" s="14"/>
      <c r="E8" s="14"/>
      <c r="F8" s="15"/>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P8" s="17"/>
      <c r="BQ8" s="17"/>
      <c r="BR8" s="17"/>
      <c r="BS8" s="17"/>
      <c r="BT8" s="17"/>
      <c r="BU8" s="17"/>
      <c r="BV8" s="17"/>
      <c r="BW8" s="17"/>
      <c r="BX8" s="17"/>
    </row>
    <row r="9" spans="1:76">
      <c r="A9" s="88" t="s">
        <v>85</v>
      </c>
      <c r="B9" s="2" t="s">
        <v>81</v>
      </c>
      <c r="D9" s="7" t="s">
        <v>86</v>
      </c>
      <c r="E9" s="7">
        <v>11.3</v>
      </c>
      <c r="F9" s="18">
        <v>7193</v>
      </c>
      <c r="G9" s="18">
        <v>7895</v>
      </c>
      <c r="H9" s="18">
        <v>8411</v>
      </c>
      <c r="I9" s="18">
        <v>10832</v>
      </c>
      <c r="J9" s="18">
        <v>14141</v>
      </c>
      <c r="K9" s="18">
        <v>16920</v>
      </c>
      <c r="L9" s="18">
        <v>19714</v>
      </c>
      <c r="M9" s="18">
        <v>21428</v>
      </c>
      <c r="N9" s="18">
        <v>23409</v>
      </c>
      <c r="O9" s="18">
        <v>27473</v>
      </c>
      <c r="P9" s="18">
        <v>32641</v>
      </c>
      <c r="Q9" s="18">
        <v>37880</v>
      </c>
      <c r="R9" s="18">
        <v>41025</v>
      </c>
      <c r="S9" s="18">
        <v>44849</v>
      </c>
      <c r="T9" s="18">
        <v>52970</v>
      </c>
      <c r="U9" s="18">
        <v>58841</v>
      </c>
      <c r="V9" s="18">
        <v>66467</v>
      </c>
      <c r="W9" s="18">
        <v>75076</v>
      </c>
      <c r="X9" s="18">
        <v>83452</v>
      </c>
      <c r="Y9" s="18">
        <v>90773</v>
      </c>
      <c r="Z9" s="18">
        <v>92739</v>
      </c>
      <c r="AA9" s="18">
        <v>87364</v>
      </c>
      <c r="AB9" s="18">
        <v>88760</v>
      </c>
      <c r="AC9" s="18">
        <v>93362</v>
      </c>
      <c r="AD9" s="18">
        <v>104921</v>
      </c>
      <c r="AE9" s="18">
        <v>115700</v>
      </c>
      <c r="AF9" s="18">
        <v>124559</v>
      </c>
      <c r="AG9" s="18">
        <v>130984</v>
      </c>
      <c r="AH9" s="18">
        <v>138420</v>
      </c>
      <c r="AI9" s="18">
        <v>151313</v>
      </c>
      <c r="AJ9" s="18">
        <v>170354</v>
      </c>
      <c r="AK9" s="18">
        <v>175371</v>
      </c>
      <c r="AL9" s="18">
        <v>192391</v>
      </c>
      <c r="AM9" s="18">
        <v>206734</v>
      </c>
      <c r="AN9" s="18">
        <v>223986</v>
      </c>
      <c r="AO9" s="18">
        <v>241987</v>
      </c>
      <c r="AP9" s="18">
        <v>258252</v>
      </c>
      <c r="AQ9" s="18">
        <v>279317</v>
      </c>
      <c r="AR9" s="18">
        <v>273674</v>
      </c>
      <c r="AS9" s="18">
        <v>262167</v>
      </c>
      <c r="AT9" s="18">
        <v>282106</v>
      </c>
      <c r="AU9" s="18">
        <v>311269</v>
      </c>
      <c r="AV9" s="18">
        <v>327835</v>
      </c>
      <c r="AW9" s="18">
        <v>340283</v>
      </c>
      <c r="AX9" s="18">
        <v>353883</v>
      </c>
      <c r="AY9" s="18">
        <v>362387</v>
      </c>
      <c r="AZ9" s="18">
        <v>379271</v>
      </c>
      <c r="BA9" s="18">
        <v>418053</v>
      </c>
      <c r="BB9" s="18">
        <v>448579</v>
      </c>
      <c r="BC9" s="18">
        <v>431775</v>
      </c>
      <c r="BD9" s="18">
        <v>473850</v>
      </c>
      <c r="BE9" s="18">
        <v>490487</v>
      </c>
      <c r="BF9" s="18">
        <v>478528</v>
      </c>
      <c r="BG9" s="18">
        <v>507609</v>
      </c>
      <c r="BH9" s="18">
        <v>539472</v>
      </c>
    </row>
    <row r="10" spans="1:76">
      <c r="A10" s="88"/>
      <c r="B10" s="13" t="s">
        <v>84</v>
      </c>
      <c r="C10" s="14"/>
      <c r="D10" s="7" t="s">
        <v>86</v>
      </c>
      <c r="E10" s="7">
        <v>11.3</v>
      </c>
      <c r="F10" s="15">
        <v>17.8</v>
      </c>
      <c r="G10" s="15">
        <v>17.7</v>
      </c>
      <c r="H10" s="15">
        <v>16.899999999999999</v>
      </c>
      <c r="I10" s="15">
        <v>17.899999999999999</v>
      </c>
      <c r="J10" s="15">
        <v>19.8</v>
      </c>
      <c r="K10" s="15">
        <v>20.3</v>
      </c>
      <c r="L10" s="15">
        <v>20.5</v>
      </c>
      <c r="M10" s="15">
        <v>20.399999999999999</v>
      </c>
      <c r="N10" s="15">
        <v>19.7</v>
      </c>
      <c r="O10" s="15">
        <v>20.399999999999999</v>
      </c>
      <c r="P10" s="15">
        <v>21.4</v>
      </c>
      <c r="Q10" s="15">
        <v>21.5</v>
      </c>
      <c r="R10" s="15">
        <v>21.7</v>
      </c>
      <c r="S10" s="15">
        <v>21</v>
      </c>
      <c r="T10" s="15">
        <v>22.5</v>
      </c>
      <c r="U10" s="15">
        <v>22.6</v>
      </c>
      <c r="V10" s="15">
        <v>23.2</v>
      </c>
      <c r="W10" s="15">
        <v>23.2</v>
      </c>
      <c r="X10" s="15">
        <v>22.7</v>
      </c>
      <c r="Y10" s="15">
        <v>22.4</v>
      </c>
      <c r="Z10" s="15">
        <v>22.3</v>
      </c>
      <c r="AA10" s="15">
        <v>20.7</v>
      </c>
      <c r="AB10" s="15">
        <v>20</v>
      </c>
      <c r="AC10" s="15">
        <v>20</v>
      </c>
      <c r="AD10" s="15">
        <v>21.2</v>
      </c>
      <c r="AE10" s="15">
        <v>21.9</v>
      </c>
      <c r="AF10" s="15">
        <v>22.4</v>
      </c>
      <c r="AG10" s="15">
        <v>22.2</v>
      </c>
      <c r="AH10" s="15">
        <v>22.3</v>
      </c>
      <c r="AI10" s="15">
        <v>22.9</v>
      </c>
      <c r="AJ10" s="15">
        <v>24.1</v>
      </c>
      <c r="AK10" s="15">
        <v>23.2</v>
      </c>
      <c r="AL10" s="15">
        <v>24</v>
      </c>
      <c r="AM10" s="15">
        <v>23.9</v>
      </c>
      <c r="AN10" s="15">
        <v>24.2</v>
      </c>
      <c r="AO10" s="15">
        <v>24.2</v>
      </c>
      <c r="AP10" s="15">
        <v>23.7</v>
      </c>
      <c r="AQ10" s="15">
        <v>23.7</v>
      </c>
      <c r="AR10" s="15">
        <v>21.7</v>
      </c>
      <c r="AS10" s="15">
        <v>20.100000000000001</v>
      </c>
      <c r="AT10" s="15">
        <v>19.899999999999999</v>
      </c>
      <c r="AU10" s="15">
        <v>20.8</v>
      </c>
      <c r="AV10" s="15">
        <v>21.3</v>
      </c>
      <c r="AW10" s="15">
        <v>21.3</v>
      </c>
      <c r="AX10" s="15">
        <v>21.8</v>
      </c>
      <c r="AY10" s="15">
        <v>21.9</v>
      </c>
      <c r="AZ10" s="15">
        <v>21.6</v>
      </c>
      <c r="BA10" s="15">
        <v>22.7</v>
      </c>
      <c r="BB10" s="15">
        <v>23</v>
      </c>
      <c r="BC10" s="15">
        <v>21.8</v>
      </c>
      <c r="BD10" s="15">
        <v>22.9</v>
      </c>
      <c r="BE10" s="15">
        <v>22.3</v>
      </c>
      <c r="BF10" s="15">
        <v>21.4</v>
      </c>
      <c r="BG10" s="15">
        <v>21.8</v>
      </c>
      <c r="BH10" s="15">
        <v>22.1</v>
      </c>
    </row>
    <row r="11" spans="1:76" ht="4.1500000000000004" customHeight="1">
      <c r="A11" s="19"/>
      <c r="B11" s="13"/>
      <c r="C11" s="14"/>
      <c r="D11" s="14"/>
      <c r="E11" s="14"/>
      <c r="F11" s="15"/>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row>
    <row r="12" spans="1:76">
      <c r="A12" s="88" t="s">
        <v>87</v>
      </c>
      <c r="B12" s="2" t="s">
        <v>81</v>
      </c>
      <c r="D12" s="7" t="s">
        <v>86</v>
      </c>
      <c r="E12" s="7">
        <v>11.3</v>
      </c>
      <c r="F12" s="18">
        <v>1097</v>
      </c>
      <c r="G12" s="18">
        <v>1240</v>
      </c>
      <c r="H12" s="18">
        <v>1324</v>
      </c>
      <c r="I12" s="18">
        <v>1396</v>
      </c>
      <c r="J12" s="18">
        <v>1502</v>
      </c>
      <c r="K12" s="18">
        <v>1807</v>
      </c>
      <c r="L12" s="18">
        <v>2176</v>
      </c>
      <c r="M12" s="18">
        <v>2591</v>
      </c>
      <c r="N12" s="18">
        <v>2720</v>
      </c>
      <c r="O12" s="18">
        <v>2848</v>
      </c>
      <c r="P12" s="18">
        <v>3352</v>
      </c>
      <c r="Q12" s="18">
        <v>3619</v>
      </c>
      <c r="R12" s="18">
        <v>4438</v>
      </c>
      <c r="S12" s="18">
        <v>5132</v>
      </c>
      <c r="T12" s="18">
        <v>5847</v>
      </c>
      <c r="U12" s="18">
        <v>7365</v>
      </c>
      <c r="V12" s="18">
        <v>8257</v>
      </c>
      <c r="W12" s="18">
        <v>8415</v>
      </c>
      <c r="X12" s="18">
        <v>7296</v>
      </c>
      <c r="Y12" s="18">
        <v>7852</v>
      </c>
      <c r="Z12" s="18">
        <v>7488</v>
      </c>
      <c r="AA12" s="18">
        <v>8476</v>
      </c>
      <c r="AB12" s="18">
        <v>8873</v>
      </c>
      <c r="AC12" s="18">
        <v>10462</v>
      </c>
      <c r="AD12" s="18">
        <v>8537</v>
      </c>
      <c r="AE12" s="18">
        <v>8729</v>
      </c>
      <c r="AF12" s="18">
        <v>9033</v>
      </c>
      <c r="AG12" s="18">
        <v>9752</v>
      </c>
      <c r="AH12" s="18">
        <v>13643</v>
      </c>
      <c r="AI12" s="18">
        <v>14887</v>
      </c>
      <c r="AJ12" s="18">
        <v>12641</v>
      </c>
      <c r="AK12" s="18">
        <v>12218</v>
      </c>
      <c r="AL12" s="18">
        <v>12222</v>
      </c>
      <c r="AM12" s="18">
        <v>11041</v>
      </c>
      <c r="AN12" s="18">
        <v>11999</v>
      </c>
      <c r="AO12" s="18">
        <v>13956</v>
      </c>
      <c r="AP12" s="18">
        <v>14385</v>
      </c>
      <c r="AQ12" s="18">
        <v>15600</v>
      </c>
      <c r="AR12" s="18">
        <v>18926</v>
      </c>
      <c r="AS12" s="18">
        <v>22495</v>
      </c>
      <c r="AT12" s="18">
        <v>19918</v>
      </c>
      <c r="AU12" s="18">
        <v>18606</v>
      </c>
      <c r="AV12" s="18">
        <v>23218</v>
      </c>
      <c r="AW12" s="18">
        <v>20038</v>
      </c>
      <c r="AX12" s="18">
        <v>24418</v>
      </c>
      <c r="AY12" s="18">
        <v>24537</v>
      </c>
      <c r="AZ12" s="18">
        <v>30597</v>
      </c>
      <c r="BA12" s="18">
        <v>28853</v>
      </c>
      <c r="BB12" s="18">
        <v>36707</v>
      </c>
      <c r="BC12" s="18">
        <v>37623</v>
      </c>
      <c r="BD12" s="18">
        <v>46063</v>
      </c>
      <c r="BE12" s="18">
        <v>41642</v>
      </c>
      <c r="BF12" s="18">
        <v>37921</v>
      </c>
      <c r="BG12" s="18">
        <v>42645</v>
      </c>
      <c r="BH12" s="18">
        <v>51693</v>
      </c>
    </row>
    <row r="13" spans="1:76">
      <c r="A13" s="88"/>
      <c r="B13" s="13" t="s">
        <v>84</v>
      </c>
      <c r="C13" s="14"/>
      <c r="D13" s="7" t="s">
        <v>86</v>
      </c>
      <c r="E13" s="7">
        <v>11.3</v>
      </c>
      <c r="F13" s="15">
        <v>2.7</v>
      </c>
      <c r="G13" s="15">
        <v>2.8</v>
      </c>
      <c r="H13" s="15">
        <v>2.7</v>
      </c>
      <c r="I13" s="15">
        <v>2.2999999999999998</v>
      </c>
      <c r="J13" s="15">
        <v>2.1</v>
      </c>
      <c r="K13" s="15">
        <v>2.2000000000000002</v>
      </c>
      <c r="L13" s="15">
        <v>2.2999999999999998</v>
      </c>
      <c r="M13" s="15">
        <v>2.5</v>
      </c>
      <c r="N13" s="15">
        <v>2.2999999999999998</v>
      </c>
      <c r="O13" s="15">
        <v>2.1</v>
      </c>
      <c r="P13" s="15">
        <v>2.2000000000000002</v>
      </c>
      <c r="Q13" s="15">
        <v>2.1</v>
      </c>
      <c r="R13" s="15">
        <v>2.2999999999999998</v>
      </c>
      <c r="S13" s="15">
        <v>2.4</v>
      </c>
      <c r="T13" s="15">
        <v>2.5</v>
      </c>
      <c r="U13" s="15">
        <v>2.8</v>
      </c>
      <c r="V13" s="15">
        <v>2.9</v>
      </c>
      <c r="W13" s="15">
        <v>2.6</v>
      </c>
      <c r="X13" s="15">
        <v>2</v>
      </c>
      <c r="Y13" s="15">
        <v>1.9</v>
      </c>
      <c r="Z13" s="15">
        <v>1.8</v>
      </c>
      <c r="AA13" s="15">
        <v>2</v>
      </c>
      <c r="AB13" s="15">
        <v>2</v>
      </c>
      <c r="AC13" s="15">
        <v>2.2000000000000002</v>
      </c>
      <c r="AD13" s="15">
        <v>1.7</v>
      </c>
      <c r="AE13" s="15">
        <v>1.7</v>
      </c>
      <c r="AF13" s="15">
        <v>1.6</v>
      </c>
      <c r="AG13" s="15">
        <v>1.7</v>
      </c>
      <c r="AH13" s="15">
        <v>2.2000000000000002</v>
      </c>
      <c r="AI13" s="15">
        <v>2.2000000000000002</v>
      </c>
      <c r="AJ13" s="15">
        <v>1.8</v>
      </c>
      <c r="AK13" s="15">
        <v>1.6</v>
      </c>
      <c r="AL13" s="15">
        <v>1.5</v>
      </c>
      <c r="AM13" s="15">
        <v>1.3</v>
      </c>
      <c r="AN13" s="15">
        <v>1.3</v>
      </c>
      <c r="AO13" s="15">
        <v>1.4</v>
      </c>
      <c r="AP13" s="15">
        <v>1.3</v>
      </c>
      <c r="AQ13" s="15">
        <v>1.3</v>
      </c>
      <c r="AR13" s="15">
        <v>1.5</v>
      </c>
      <c r="AS13" s="15">
        <v>1.7</v>
      </c>
      <c r="AT13" s="15">
        <v>1.4</v>
      </c>
      <c r="AU13" s="15">
        <v>1.2</v>
      </c>
      <c r="AV13" s="15">
        <v>1.5</v>
      </c>
      <c r="AW13" s="15">
        <v>1.3</v>
      </c>
      <c r="AX13" s="15">
        <v>1.5</v>
      </c>
      <c r="AY13" s="15">
        <v>1.5</v>
      </c>
      <c r="AZ13" s="15">
        <v>1.7</v>
      </c>
      <c r="BA13" s="15">
        <v>1.6</v>
      </c>
      <c r="BB13" s="15">
        <v>1.9</v>
      </c>
      <c r="BC13" s="15">
        <v>1.9</v>
      </c>
      <c r="BD13" s="15">
        <v>2.2000000000000002</v>
      </c>
      <c r="BE13" s="15">
        <v>1.9</v>
      </c>
      <c r="BF13" s="15">
        <v>1.7</v>
      </c>
      <c r="BG13" s="15">
        <v>1.8</v>
      </c>
      <c r="BH13" s="15">
        <v>2.1</v>
      </c>
    </row>
    <row r="14" spans="1:76" ht="4.1500000000000004" customHeight="1">
      <c r="A14" s="19"/>
      <c r="B14" s="13"/>
      <c r="C14" s="14"/>
      <c r="D14" s="14"/>
      <c r="E14" s="14"/>
      <c r="F14" s="15"/>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row>
    <row r="15" spans="1:76">
      <c r="A15" s="87" t="s">
        <v>88</v>
      </c>
      <c r="B15" s="2" t="s">
        <v>81</v>
      </c>
      <c r="C15" s="7" t="s">
        <v>89</v>
      </c>
      <c r="D15" s="7" t="s">
        <v>83</v>
      </c>
      <c r="E15" s="7">
        <v>11.1</v>
      </c>
      <c r="F15" s="17">
        <v>7389</v>
      </c>
      <c r="G15" s="17">
        <v>8249</v>
      </c>
      <c r="H15" s="17">
        <v>9388</v>
      </c>
      <c r="I15" s="17">
        <v>11078</v>
      </c>
      <c r="J15" s="17">
        <v>15463</v>
      </c>
      <c r="K15" s="17">
        <v>20225</v>
      </c>
      <c r="L15" s="17">
        <v>23157</v>
      </c>
      <c r="M15" s="17">
        <v>26057</v>
      </c>
      <c r="N15" s="17">
        <v>28272</v>
      </c>
      <c r="O15" s="17">
        <v>31642</v>
      </c>
      <c r="P15" s="17">
        <v>36176</v>
      </c>
      <c r="Q15" s="17">
        <v>41151</v>
      </c>
      <c r="R15" s="17">
        <v>48810</v>
      </c>
      <c r="S15" s="17">
        <v>56990</v>
      </c>
      <c r="T15" s="17">
        <v>64853</v>
      </c>
      <c r="U15" s="17">
        <v>71328</v>
      </c>
      <c r="V15" s="17">
        <v>77158</v>
      </c>
      <c r="W15" s="17">
        <v>82039</v>
      </c>
      <c r="X15" s="17">
        <v>85326</v>
      </c>
      <c r="Y15" s="17">
        <v>92684</v>
      </c>
      <c r="Z15" s="17">
        <v>100665</v>
      </c>
      <c r="AA15" s="17">
        <v>108472</v>
      </c>
      <c r="AB15" s="17">
        <v>115751</v>
      </c>
      <c r="AC15" s="17">
        <v>122009</v>
      </c>
      <c r="AD15" s="17">
        <v>127619</v>
      </c>
      <c r="AE15" s="17">
        <v>135538</v>
      </c>
      <c r="AF15" s="17">
        <v>139689</v>
      </c>
      <c r="AG15" s="17">
        <v>140587</v>
      </c>
      <c r="AH15" s="17">
        <v>148175</v>
      </c>
      <c r="AI15" s="17">
        <v>153192</v>
      </c>
      <c r="AJ15" s="17">
        <v>177123</v>
      </c>
      <c r="AK15" s="17">
        <v>188655</v>
      </c>
      <c r="AL15" s="17">
        <v>197243</v>
      </c>
      <c r="AM15" s="17">
        <v>209785</v>
      </c>
      <c r="AN15" s="17">
        <v>222407</v>
      </c>
      <c r="AO15" s="17">
        <v>240136</v>
      </c>
      <c r="AP15" s="17">
        <v>253321</v>
      </c>
      <c r="AQ15" s="17">
        <v>271843</v>
      </c>
      <c r="AR15" s="17">
        <v>316046</v>
      </c>
      <c r="AS15" s="17">
        <v>336900</v>
      </c>
      <c r="AT15" s="17">
        <v>346102</v>
      </c>
      <c r="AU15" s="17">
        <v>371032</v>
      </c>
      <c r="AV15" s="17">
        <v>367204</v>
      </c>
      <c r="AW15" s="17">
        <v>406430</v>
      </c>
      <c r="AX15" s="17">
        <v>412079</v>
      </c>
      <c r="AY15" s="17">
        <v>423328</v>
      </c>
      <c r="AZ15" s="17">
        <v>439375</v>
      </c>
      <c r="BA15" s="17">
        <v>452742</v>
      </c>
      <c r="BB15" s="17">
        <v>478098</v>
      </c>
      <c r="BC15" s="17">
        <v>549634</v>
      </c>
      <c r="BD15" s="17">
        <v>654084</v>
      </c>
      <c r="BE15" s="17">
        <v>631377</v>
      </c>
      <c r="BF15" s="17">
        <v>615308</v>
      </c>
      <c r="BG15" s="17">
        <v>634721</v>
      </c>
      <c r="BH15" s="17">
        <v>648634</v>
      </c>
      <c r="BO15" s="17"/>
      <c r="BP15" s="17"/>
      <c r="BQ15" s="17"/>
      <c r="BR15" s="17"/>
      <c r="BS15" s="17"/>
      <c r="BT15" s="17"/>
      <c r="BU15" s="17"/>
      <c r="BV15" s="17"/>
      <c r="BW15" s="17"/>
      <c r="BX15" s="17"/>
    </row>
    <row r="16" spans="1:76">
      <c r="A16" s="87"/>
      <c r="B16" s="13" t="s">
        <v>90</v>
      </c>
      <c r="C16" s="7" t="s">
        <v>91</v>
      </c>
      <c r="D16" s="7" t="s">
        <v>83</v>
      </c>
      <c r="E16" s="7">
        <v>11.1</v>
      </c>
      <c r="F16" s="15" t="s">
        <v>92</v>
      </c>
      <c r="G16" s="15">
        <v>4.0999999999999996</v>
      </c>
      <c r="H16" s="15">
        <v>7.7</v>
      </c>
      <c r="I16" s="15">
        <v>4.2</v>
      </c>
      <c r="J16" s="15">
        <v>19.899999999999999</v>
      </c>
      <c r="K16" s="15">
        <v>15.7</v>
      </c>
      <c r="L16" s="15">
        <v>0.6</v>
      </c>
      <c r="M16" s="15">
        <v>2.7</v>
      </c>
      <c r="N16" s="15">
        <v>0.3</v>
      </c>
      <c r="O16" s="15">
        <v>1.5</v>
      </c>
      <c r="P16" s="15">
        <v>4.5999999999999996</v>
      </c>
      <c r="Q16" s="15">
        <v>2.9</v>
      </c>
      <c r="R16" s="15">
        <v>6.3</v>
      </c>
      <c r="S16" s="15">
        <v>9.4</v>
      </c>
      <c r="T16" s="15">
        <v>9.1</v>
      </c>
      <c r="U16" s="15">
        <v>1.5</v>
      </c>
      <c r="V16" s="15">
        <v>-1.1000000000000001</v>
      </c>
      <c r="W16" s="15">
        <v>-0.9</v>
      </c>
      <c r="X16" s="15">
        <v>-3.1</v>
      </c>
      <c r="Y16" s="15">
        <v>0.6</v>
      </c>
      <c r="Z16" s="15">
        <v>3.1</v>
      </c>
      <c r="AA16" s="15">
        <v>5.7</v>
      </c>
      <c r="AB16" s="15">
        <v>5.6</v>
      </c>
      <c r="AC16" s="15">
        <v>3.5</v>
      </c>
      <c r="AD16" s="15">
        <v>1.4</v>
      </c>
      <c r="AE16" s="15">
        <v>1.9</v>
      </c>
      <c r="AF16" s="15">
        <v>1.7</v>
      </c>
      <c r="AG16" s="15">
        <v>0.6</v>
      </c>
      <c r="AH16" s="15">
        <v>4.0999999999999996</v>
      </c>
      <c r="AI16" s="15">
        <v>1</v>
      </c>
      <c r="AJ16" s="15">
        <v>9.1</v>
      </c>
      <c r="AK16" s="15">
        <v>3.5</v>
      </c>
      <c r="AL16" s="15">
        <v>1.4</v>
      </c>
      <c r="AM16" s="15">
        <v>3.9</v>
      </c>
      <c r="AN16" s="15">
        <v>3.5</v>
      </c>
      <c r="AO16" s="15">
        <v>4.5999999999999996</v>
      </c>
      <c r="AP16" s="15">
        <v>2.5</v>
      </c>
      <c r="AQ16" s="15">
        <v>3.8</v>
      </c>
      <c r="AR16" s="15">
        <v>12.7</v>
      </c>
      <c r="AS16" s="15">
        <v>4.2</v>
      </c>
      <c r="AT16" s="15">
        <v>-0.4</v>
      </c>
      <c r="AU16" s="15">
        <v>4.8</v>
      </c>
      <c r="AV16" s="15">
        <v>-3.2</v>
      </c>
      <c r="AW16" s="15">
        <v>7.8</v>
      </c>
      <c r="AX16" s="15">
        <v>-0.3</v>
      </c>
      <c r="AY16" s="15">
        <v>1.3</v>
      </c>
      <c r="AZ16" s="15">
        <v>2</v>
      </c>
      <c r="BA16" s="15">
        <v>1.1000000000000001</v>
      </c>
      <c r="BB16" s="15">
        <v>3.9</v>
      </c>
      <c r="BC16" s="15">
        <v>13.4</v>
      </c>
      <c r="BD16" s="15">
        <v>17.100000000000001</v>
      </c>
      <c r="BE16" s="15">
        <v>-6.3</v>
      </c>
      <c r="BF16" s="15">
        <v>-4.8</v>
      </c>
      <c r="BG16" s="15">
        <v>0.6</v>
      </c>
      <c r="BH16" s="15">
        <v>-0.3</v>
      </c>
      <c r="BO16" s="20"/>
      <c r="BP16" s="20"/>
      <c r="BQ16" s="20"/>
      <c r="BR16" s="20"/>
      <c r="BS16" s="20"/>
      <c r="BT16" s="20"/>
      <c r="BU16" s="20"/>
      <c r="BV16" s="20"/>
      <c r="BW16" s="20"/>
      <c r="BX16" s="20"/>
    </row>
    <row r="17" spans="1:60">
      <c r="A17" s="87"/>
      <c r="B17" s="13" t="s">
        <v>84</v>
      </c>
      <c r="C17" s="14"/>
      <c r="D17" s="7" t="s">
        <v>83</v>
      </c>
      <c r="E17" s="7">
        <v>11.1</v>
      </c>
      <c r="F17" s="15">
        <v>18.3</v>
      </c>
      <c r="G17" s="15">
        <v>18.5</v>
      </c>
      <c r="H17" s="15">
        <v>18.8</v>
      </c>
      <c r="I17" s="15">
        <v>18.399999999999999</v>
      </c>
      <c r="J17" s="15">
        <v>21.7</v>
      </c>
      <c r="K17" s="15">
        <v>24.3</v>
      </c>
      <c r="L17" s="15">
        <v>24.1</v>
      </c>
      <c r="M17" s="15">
        <v>24.8</v>
      </c>
      <c r="N17" s="15">
        <v>23.8</v>
      </c>
      <c r="O17" s="15">
        <v>23.5</v>
      </c>
      <c r="P17" s="15">
        <v>23.7</v>
      </c>
      <c r="Q17" s="15">
        <v>23.4</v>
      </c>
      <c r="R17" s="15">
        <v>25.8</v>
      </c>
      <c r="S17" s="15">
        <v>26.7</v>
      </c>
      <c r="T17" s="15">
        <v>27.6</v>
      </c>
      <c r="U17" s="15">
        <v>27.4</v>
      </c>
      <c r="V17" s="15">
        <v>27</v>
      </c>
      <c r="W17" s="15">
        <v>25.3</v>
      </c>
      <c r="X17" s="15">
        <v>23.2</v>
      </c>
      <c r="Y17" s="15">
        <v>22.9</v>
      </c>
      <c r="Z17" s="15">
        <v>24.3</v>
      </c>
      <c r="AA17" s="15">
        <v>25.6</v>
      </c>
      <c r="AB17" s="15">
        <v>26.1</v>
      </c>
      <c r="AC17" s="15">
        <v>26.2</v>
      </c>
      <c r="AD17" s="15">
        <v>25.8</v>
      </c>
      <c r="AE17" s="15">
        <v>25.6</v>
      </c>
      <c r="AF17" s="15">
        <v>25.1</v>
      </c>
      <c r="AG17" s="15">
        <v>23.9</v>
      </c>
      <c r="AH17" s="15">
        <v>23.9</v>
      </c>
      <c r="AI17" s="15">
        <v>23.2</v>
      </c>
      <c r="AJ17" s="15">
        <v>25.1</v>
      </c>
      <c r="AK17" s="15">
        <v>25</v>
      </c>
      <c r="AL17" s="15">
        <v>24.6</v>
      </c>
      <c r="AM17" s="15">
        <v>24.3</v>
      </c>
      <c r="AN17" s="15">
        <v>24.1</v>
      </c>
      <c r="AO17" s="15">
        <v>24.1</v>
      </c>
      <c r="AP17" s="15">
        <v>23.3</v>
      </c>
      <c r="AQ17" s="15">
        <v>23.1</v>
      </c>
      <c r="AR17" s="15">
        <v>25.1</v>
      </c>
      <c r="AS17" s="15">
        <v>25.9</v>
      </c>
      <c r="AT17" s="15">
        <v>24.4</v>
      </c>
      <c r="AU17" s="15">
        <v>24.7</v>
      </c>
      <c r="AV17" s="15">
        <v>23.9</v>
      </c>
      <c r="AW17" s="15">
        <v>25.4</v>
      </c>
      <c r="AX17" s="15">
        <v>25.4</v>
      </c>
      <c r="AY17" s="15">
        <v>25.5</v>
      </c>
      <c r="AZ17" s="15">
        <v>25</v>
      </c>
      <c r="BA17" s="15">
        <v>24.6</v>
      </c>
      <c r="BB17" s="15">
        <v>24.6</v>
      </c>
      <c r="BC17" s="15">
        <v>27.7</v>
      </c>
      <c r="BD17" s="15">
        <v>31.6</v>
      </c>
      <c r="BE17" s="15">
        <v>28.7</v>
      </c>
      <c r="BF17" s="15">
        <v>27.6</v>
      </c>
      <c r="BG17" s="15">
        <v>27.3</v>
      </c>
      <c r="BH17" s="15">
        <v>26.5</v>
      </c>
    </row>
    <row r="18" spans="1:60" ht="4.1500000000000004" customHeight="1">
      <c r="A18" s="12"/>
      <c r="B18" s="13"/>
      <c r="C18" s="14"/>
      <c r="D18" s="14"/>
      <c r="E18" s="14"/>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row>
    <row r="19" spans="1:60">
      <c r="A19" s="12" t="s">
        <v>93</v>
      </c>
      <c r="B19" s="2" t="s">
        <v>81</v>
      </c>
      <c r="D19" s="7" t="s">
        <v>83</v>
      </c>
      <c r="E19" s="7">
        <v>11.1</v>
      </c>
      <c r="F19" s="18" t="s">
        <v>94</v>
      </c>
      <c r="G19" s="18" t="s">
        <v>94</v>
      </c>
      <c r="H19" s="18" t="s">
        <v>94</v>
      </c>
      <c r="I19" s="18" t="s">
        <v>94</v>
      </c>
      <c r="J19" s="18" t="s">
        <v>94</v>
      </c>
      <c r="K19" s="18" t="s">
        <v>94</v>
      </c>
      <c r="L19" s="18" t="s">
        <v>94</v>
      </c>
      <c r="M19" s="18" t="s">
        <v>94</v>
      </c>
      <c r="N19" s="18" t="s">
        <v>94</v>
      </c>
      <c r="O19" s="18" t="s">
        <v>94</v>
      </c>
      <c r="P19" s="18" t="s">
        <v>94</v>
      </c>
      <c r="Q19" s="18" t="s">
        <v>94</v>
      </c>
      <c r="R19" s="18" t="s">
        <v>94</v>
      </c>
      <c r="S19" s="18" t="s">
        <v>94</v>
      </c>
      <c r="T19" s="18" t="s">
        <v>94</v>
      </c>
      <c r="U19" s="18" t="s">
        <v>94</v>
      </c>
      <c r="V19" s="18" t="s">
        <v>94</v>
      </c>
      <c r="W19" s="18" t="s">
        <v>94</v>
      </c>
      <c r="X19" s="18" t="s">
        <v>94</v>
      </c>
      <c r="Y19" s="18" t="s">
        <v>94</v>
      </c>
      <c r="Z19" s="18" t="s">
        <v>94</v>
      </c>
      <c r="AA19" s="18" t="s">
        <v>94</v>
      </c>
      <c r="AB19" s="18" t="s">
        <v>94</v>
      </c>
      <c r="AC19" s="18" t="s">
        <v>94</v>
      </c>
      <c r="AD19" s="18" t="s">
        <v>94</v>
      </c>
      <c r="AE19" s="18" t="s">
        <v>94</v>
      </c>
      <c r="AF19" s="18" t="s">
        <v>94</v>
      </c>
      <c r="AG19" s="18" t="s">
        <v>94</v>
      </c>
      <c r="AH19" s="18" t="s">
        <v>94</v>
      </c>
      <c r="AI19" s="18" t="s">
        <v>94</v>
      </c>
      <c r="AJ19" s="18" t="s">
        <v>94</v>
      </c>
      <c r="AK19" s="18" t="s">
        <v>94</v>
      </c>
      <c r="AL19" s="18" t="s">
        <v>94</v>
      </c>
      <c r="AM19" s="18" t="s">
        <v>94</v>
      </c>
      <c r="AN19" s="18" t="s">
        <v>94</v>
      </c>
      <c r="AO19" s="18">
        <v>51</v>
      </c>
      <c r="AP19" s="18">
        <v>2127</v>
      </c>
      <c r="AQ19" s="18">
        <v>3319</v>
      </c>
      <c r="AR19" s="18">
        <v>3566</v>
      </c>
      <c r="AS19" s="18">
        <v>2256</v>
      </c>
      <c r="AT19" s="18">
        <v>3385</v>
      </c>
      <c r="AU19" s="18">
        <v>2203</v>
      </c>
      <c r="AV19" s="18">
        <v>2682</v>
      </c>
      <c r="AW19" s="18">
        <v>2348</v>
      </c>
      <c r="AX19" s="18">
        <v>4089</v>
      </c>
      <c r="AY19" s="18">
        <v>3202</v>
      </c>
      <c r="AZ19" s="18">
        <v>3644</v>
      </c>
      <c r="BA19" s="18">
        <v>4305</v>
      </c>
      <c r="BB19" s="18">
        <v>7878</v>
      </c>
      <c r="BC19" s="18">
        <v>5036</v>
      </c>
      <c r="BD19" s="18">
        <v>6619</v>
      </c>
      <c r="BE19" s="18">
        <v>4615</v>
      </c>
      <c r="BF19" s="18">
        <v>3957</v>
      </c>
      <c r="BG19" s="18">
        <v>4162</v>
      </c>
      <c r="BH19" s="18">
        <v>4425</v>
      </c>
    </row>
    <row r="20" spans="1:60" ht="4.1500000000000004" customHeight="1">
      <c r="A20" s="12"/>
      <c r="B20" s="13"/>
      <c r="C20" s="14"/>
      <c r="D20" s="14"/>
      <c r="E20" s="14"/>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row>
    <row r="21" spans="1:60">
      <c r="A21" s="12" t="s">
        <v>95</v>
      </c>
      <c r="B21" s="2" t="s">
        <v>81</v>
      </c>
      <c r="C21" s="7" t="s">
        <v>96</v>
      </c>
      <c r="D21" s="7" t="s">
        <v>83</v>
      </c>
      <c r="E21" s="7">
        <v>11.1</v>
      </c>
      <c r="F21" s="17">
        <v>901</v>
      </c>
      <c r="G21" s="17">
        <v>886</v>
      </c>
      <c r="H21" s="17">
        <v>348</v>
      </c>
      <c r="I21" s="17">
        <v>1150</v>
      </c>
      <c r="J21" s="17">
        <v>181</v>
      </c>
      <c r="K21" s="17">
        <v>-1499</v>
      </c>
      <c r="L21" s="17">
        <v>-1266</v>
      </c>
      <c r="M21" s="17">
        <v>-2037</v>
      </c>
      <c r="N21" s="17">
        <v>-2142</v>
      </c>
      <c r="O21" s="17">
        <v>-1322</v>
      </c>
      <c r="P21" s="17">
        <v>-184</v>
      </c>
      <c r="Q21" s="17">
        <v>348</v>
      </c>
      <c r="R21" s="17">
        <v>-3348</v>
      </c>
      <c r="S21" s="17">
        <v>-7008</v>
      </c>
      <c r="T21" s="17">
        <v>-6037</v>
      </c>
      <c r="U21" s="17">
        <v>-5122</v>
      </c>
      <c r="V21" s="17">
        <v>-2434</v>
      </c>
      <c r="W21" s="17">
        <v>1452</v>
      </c>
      <c r="X21" s="17">
        <v>5421</v>
      </c>
      <c r="Y21" s="17">
        <v>5942</v>
      </c>
      <c r="Z21" s="17">
        <v>-438</v>
      </c>
      <c r="AA21" s="17">
        <v>-12631</v>
      </c>
      <c r="AB21" s="17">
        <v>-18118</v>
      </c>
      <c r="AC21" s="17">
        <v>-18185</v>
      </c>
      <c r="AD21" s="17">
        <v>-14160</v>
      </c>
      <c r="AE21" s="17">
        <v>-11109</v>
      </c>
      <c r="AF21" s="17">
        <v>-6099</v>
      </c>
      <c r="AG21" s="17">
        <v>149</v>
      </c>
      <c r="AH21" s="17">
        <v>3889</v>
      </c>
      <c r="AI21" s="17">
        <v>13007</v>
      </c>
      <c r="AJ21" s="17">
        <v>5872</v>
      </c>
      <c r="AK21" s="17">
        <v>-1067</v>
      </c>
      <c r="AL21" s="17">
        <v>7370</v>
      </c>
      <c r="AM21" s="17">
        <v>7990</v>
      </c>
      <c r="AN21" s="17">
        <v>13577</v>
      </c>
      <c r="AO21" s="17">
        <v>15757</v>
      </c>
      <c r="AP21" s="17">
        <v>17190</v>
      </c>
      <c r="AQ21" s="17">
        <v>19754</v>
      </c>
      <c r="AR21" s="17">
        <v>-27013</v>
      </c>
      <c r="AS21" s="17">
        <v>-54494</v>
      </c>
      <c r="AT21" s="17">
        <v>-47463</v>
      </c>
      <c r="AU21" s="17">
        <v>-43360</v>
      </c>
      <c r="AV21" s="17">
        <v>-18834</v>
      </c>
      <c r="AW21" s="17">
        <v>-48456</v>
      </c>
      <c r="AX21" s="17">
        <v>-37867</v>
      </c>
      <c r="AY21" s="17">
        <v>-39606</v>
      </c>
      <c r="AZ21" s="17">
        <v>-33151</v>
      </c>
      <c r="BA21" s="17">
        <v>-10141</v>
      </c>
      <c r="BB21" s="17">
        <v>-690</v>
      </c>
      <c r="BC21" s="17">
        <v>-85272</v>
      </c>
      <c r="BD21" s="17">
        <v>-134171</v>
      </c>
      <c r="BE21" s="17">
        <v>-99247</v>
      </c>
      <c r="BF21" s="17">
        <v>-98859</v>
      </c>
      <c r="BG21" s="17">
        <v>-84468</v>
      </c>
      <c r="BH21" s="17">
        <v>-57469</v>
      </c>
    </row>
    <row r="22" spans="1:60">
      <c r="A22" s="12"/>
      <c r="B22" s="13" t="s">
        <v>84</v>
      </c>
      <c r="C22" s="14"/>
      <c r="D22" s="7" t="s">
        <v>83</v>
      </c>
      <c r="E22" s="7">
        <v>11.1</v>
      </c>
      <c r="F22" s="15">
        <v>2.2000000000000002</v>
      </c>
      <c r="G22" s="15">
        <v>2</v>
      </c>
      <c r="H22" s="15">
        <v>0.7</v>
      </c>
      <c r="I22" s="15">
        <v>1.9</v>
      </c>
      <c r="J22" s="15">
        <v>0.3</v>
      </c>
      <c r="K22" s="15">
        <v>-1.8</v>
      </c>
      <c r="L22" s="15">
        <v>-1.3</v>
      </c>
      <c r="M22" s="15">
        <v>-1.9</v>
      </c>
      <c r="N22" s="15">
        <v>-1.8</v>
      </c>
      <c r="O22" s="15">
        <v>-1</v>
      </c>
      <c r="P22" s="15">
        <v>-0.1</v>
      </c>
      <c r="Q22" s="15">
        <v>0.2</v>
      </c>
      <c r="R22" s="15">
        <v>-1.8</v>
      </c>
      <c r="S22" s="15">
        <v>-3.3</v>
      </c>
      <c r="T22" s="15">
        <v>-2.6</v>
      </c>
      <c r="U22" s="15">
        <v>-2</v>
      </c>
      <c r="V22" s="15">
        <v>-0.9</v>
      </c>
      <c r="W22" s="15">
        <v>0.4</v>
      </c>
      <c r="X22" s="15">
        <v>1.5</v>
      </c>
      <c r="Y22" s="15">
        <v>1.5</v>
      </c>
      <c r="Z22" s="15">
        <v>-0.1</v>
      </c>
      <c r="AA22" s="15">
        <v>-3</v>
      </c>
      <c r="AB22" s="15">
        <v>-4.0999999999999996</v>
      </c>
      <c r="AC22" s="15">
        <v>-3.9</v>
      </c>
      <c r="AD22" s="15">
        <v>-2.9</v>
      </c>
      <c r="AE22" s="15">
        <v>-2.1</v>
      </c>
      <c r="AF22" s="15">
        <v>-1.1000000000000001</v>
      </c>
      <c r="AG22" s="15">
        <v>0</v>
      </c>
      <c r="AH22" s="15">
        <v>0.6</v>
      </c>
      <c r="AI22" s="15">
        <v>2</v>
      </c>
      <c r="AJ22" s="15">
        <v>0.8</v>
      </c>
      <c r="AK22" s="15">
        <v>-0.1</v>
      </c>
      <c r="AL22" s="15">
        <v>0.9</v>
      </c>
      <c r="AM22" s="15">
        <v>0.9</v>
      </c>
      <c r="AN22" s="15">
        <v>1.5</v>
      </c>
      <c r="AO22" s="15">
        <v>1.6</v>
      </c>
      <c r="AP22" s="15">
        <v>1.6</v>
      </c>
      <c r="AQ22" s="15">
        <v>1.7</v>
      </c>
      <c r="AR22" s="15">
        <v>-2.1</v>
      </c>
      <c r="AS22" s="15">
        <v>-4.2</v>
      </c>
      <c r="AT22" s="15">
        <v>-3.3</v>
      </c>
      <c r="AU22" s="15">
        <v>-2.9</v>
      </c>
      <c r="AV22" s="15">
        <v>-1.2</v>
      </c>
      <c r="AW22" s="15">
        <v>-3</v>
      </c>
      <c r="AX22" s="15">
        <v>-2.2999999999999998</v>
      </c>
      <c r="AY22" s="15">
        <v>-2.4</v>
      </c>
      <c r="AZ22" s="15">
        <v>-1.9</v>
      </c>
      <c r="BA22" s="15">
        <v>-0.6</v>
      </c>
      <c r="BB22" s="15">
        <v>0</v>
      </c>
      <c r="BC22" s="15">
        <v>-4.3</v>
      </c>
      <c r="BD22" s="15">
        <v>-6.5</v>
      </c>
      <c r="BE22" s="15">
        <v>-4.5</v>
      </c>
      <c r="BF22" s="15">
        <v>-4.4000000000000004</v>
      </c>
      <c r="BG22" s="15">
        <v>-3.6</v>
      </c>
      <c r="BH22" s="15">
        <v>-2.2999999999999998</v>
      </c>
    </row>
    <row r="23" spans="1:60" ht="4.1500000000000004" customHeight="1">
      <c r="A23" s="12"/>
      <c r="B23" s="13"/>
      <c r="C23" s="14"/>
      <c r="D23" s="14"/>
      <c r="E23" s="14"/>
      <c r="F23" s="15"/>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row>
    <row r="24" spans="1:60">
      <c r="A24" s="89" t="s">
        <v>97</v>
      </c>
      <c r="B24" s="2" t="s">
        <v>81</v>
      </c>
      <c r="C24" s="7" t="s">
        <v>98</v>
      </c>
      <c r="D24" s="7" t="s">
        <v>99</v>
      </c>
      <c r="E24" s="7">
        <v>11.2</v>
      </c>
      <c r="F24" s="17">
        <v>-851</v>
      </c>
      <c r="G24" s="17">
        <v>-987</v>
      </c>
      <c r="H24" s="17">
        <v>-977</v>
      </c>
      <c r="I24" s="17">
        <v>-1275</v>
      </c>
      <c r="J24" s="17">
        <v>-2648</v>
      </c>
      <c r="K24" s="17">
        <v>-2040</v>
      </c>
      <c r="L24" s="17">
        <v>-1530</v>
      </c>
      <c r="M24" s="17">
        <v>-1324</v>
      </c>
      <c r="N24" s="17">
        <v>-1074</v>
      </c>
      <c r="O24" s="17">
        <v>-702</v>
      </c>
      <c r="P24" s="17">
        <v>-962</v>
      </c>
      <c r="Q24" s="17">
        <v>-1008</v>
      </c>
      <c r="R24" s="17">
        <v>-1363</v>
      </c>
      <c r="S24" s="17">
        <v>-1136</v>
      </c>
      <c r="T24" s="17">
        <v>-922</v>
      </c>
      <c r="U24" s="17">
        <v>-810</v>
      </c>
      <c r="V24" s="17">
        <v>-545</v>
      </c>
      <c r="W24" s="17">
        <v>657</v>
      </c>
      <c r="X24" s="17">
        <v>168</v>
      </c>
      <c r="Y24" s="17">
        <v>1217</v>
      </c>
      <c r="Z24" s="17">
        <v>1563</v>
      </c>
      <c r="AA24" s="17">
        <v>2156</v>
      </c>
      <c r="AB24" s="17">
        <v>2471</v>
      </c>
      <c r="AC24" s="17">
        <v>3447</v>
      </c>
      <c r="AD24" s="17">
        <v>1546</v>
      </c>
      <c r="AE24" s="17">
        <v>5188</v>
      </c>
      <c r="AF24" s="17">
        <v>7241</v>
      </c>
      <c r="AG24" s="17">
        <v>15154</v>
      </c>
      <c r="AH24" s="17">
        <v>6948</v>
      </c>
      <c r="AI24" s="17">
        <v>9500</v>
      </c>
      <c r="AJ24" s="17">
        <v>5673</v>
      </c>
      <c r="AK24" s="17">
        <v>3422</v>
      </c>
      <c r="AL24" s="17">
        <v>-229</v>
      </c>
      <c r="AM24" s="17">
        <v>-452</v>
      </c>
      <c r="AN24" s="17">
        <v>-1139</v>
      </c>
      <c r="AO24" s="17">
        <v>-1647</v>
      </c>
      <c r="AP24" s="17">
        <v>7403</v>
      </c>
      <c r="AQ24" s="17">
        <v>5108</v>
      </c>
      <c r="AR24" s="17">
        <v>-7889</v>
      </c>
      <c r="AS24" s="17">
        <v>-4278</v>
      </c>
      <c r="AT24" s="17">
        <v>-7028</v>
      </c>
      <c r="AU24" s="17">
        <v>-5866</v>
      </c>
      <c r="AV24" s="17">
        <v>-4802</v>
      </c>
      <c r="AW24" s="17">
        <v>-6371</v>
      </c>
      <c r="AX24" s="17">
        <v>-5158</v>
      </c>
      <c r="AY24" s="17">
        <v>-12684</v>
      </c>
      <c r="AZ24" s="17">
        <v>-13501</v>
      </c>
      <c r="BA24" s="17">
        <v>-20041</v>
      </c>
      <c r="BB24" s="17">
        <v>-14387</v>
      </c>
      <c r="BC24" s="17">
        <v>-13632</v>
      </c>
      <c r="BD24" s="17">
        <v>-3364</v>
      </c>
      <c r="BE24" s="17">
        <v>-6888</v>
      </c>
      <c r="BF24" s="17">
        <v>-12279</v>
      </c>
      <c r="BG24" s="17">
        <v>-3321</v>
      </c>
      <c r="BH24" s="17">
        <v>-9267</v>
      </c>
    </row>
    <row r="25" spans="1:60">
      <c r="A25" s="89"/>
      <c r="B25" s="13" t="s">
        <v>84</v>
      </c>
      <c r="C25" s="14"/>
      <c r="D25" s="7" t="s">
        <v>99</v>
      </c>
      <c r="E25" s="7">
        <v>11.2</v>
      </c>
      <c r="F25" s="15">
        <v>-2.1</v>
      </c>
      <c r="G25" s="15">
        <v>-2.2000000000000002</v>
      </c>
      <c r="H25" s="15">
        <v>-2</v>
      </c>
      <c r="I25" s="15">
        <v>-2.1</v>
      </c>
      <c r="J25" s="15">
        <v>-3.7</v>
      </c>
      <c r="K25" s="15">
        <v>-2.4</v>
      </c>
      <c r="L25" s="15">
        <v>-1.6</v>
      </c>
      <c r="M25" s="15">
        <v>-1.3</v>
      </c>
      <c r="N25" s="15">
        <v>-0.9</v>
      </c>
      <c r="O25" s="15">
        <v>-0.5</v>
      </c>
      <c r="P25" s="15">
        <v>-0.6</v>
      </c>
      <c r="Q25" s="15">
        <v>-0.6</v>
      </c>
      <c r="R25" s="15">
        <v>-0.7</v>
      </c>
      <c r="S25" s="15">
        <v>-0.5</v>
      </c>
      <c r="T25" s="15">
        <v>-0.4</v>
      </c>
      <c r="U25" s="15">
        <v>-0.3</v>
      </c>
      <c r="V25" s="15">
        <v>-0.2</v>
      </c>
      <c r="W25" s="15">
        <v>0.2</v>
      </c>
      <c r="X25" s="15">
        <v>0</v>
      </c>
      <c r="Y25" s="15">
        <v>0.3</v>
      </c>
      <c r="Z25" s="15">
        <v>0.4</v>
      </c>
      <c r="AA25" s="15">
        <v>0.5</v>
      </c>
      <c r="AB25" s="15">
        <v>0.6</v>
      </c>
      <c r="AC25" s="15">
        <v>0.7</v>
      </c>
      <c r="AD25" s="15">
        <v>0.3</v>
      </c>
      <c r="AE25" s="15">
        <v>1</v>
      </c>
      <c r="AF25" s="15">
        <v>1.3</v>
      </c>
      <c r="AG25" s="15">
        <v>2.6</v>
      </c>
      <c r="AH25" s="15">
        <v>1.1000000000000001</v>
      </c>
      <c r="AI25" s="15">
        <v>1.4</v>
      </c>
      <c r="AJ25" s="15">
        <v>0.8</v>
      </c>
      <c r="AK25" s="15">
        <v>0.5</v>
      </c>
      <c r="AL25" s="15">
        <v>0</v>
      </c>
      <c r="AM25" s="15">
        <v>-0.1</v>
      </c>
      <c r="AN25" s="15">
        <v>-0.1</v>
      </c>
      <c r="AO25" s="15">
        <v>-0.2</v>
      </c>
      <c r="AP25" s="15">
        <v>0.7</v>
      </c>
      <c r="AQ25" s="15">
        <v>0.4</v>
      </c>
      <c r="AR25" s="15">
        <v>-0.6</v>
      </c>
      <c r="AS25" s="15">
        <v>-0.3</v>
      </c>
      <c r="AT25" s="15">
        <v>-0.5</v>
      </c>
      <c r="AU25" s="15">
        <v>-0.4</v>
      </c>
      <c r="AV25" s="15">
        <v>-0.3</v>
      </c>
      <c r="AW25" s="15">
        <v>-0.4</v>
      </c>
      <c r="AX25" s="15">
        <v>-0.3</v>
      </c>
      <c r="AY25" s="15">
        <v>-0.8</v>
      </c>
      <c r="AZ25" s="15">
        <v>-0.8</v>
      </c>
      <c r="BA25" s="15">
        <v>-1.1000000000000001</v>
      </c>
      <c r="BB25" s="15">
        <v>-0.7</v>
      </c>
      <c r="BC25" s="15">
        <v>-0.7</v>
      </c>
      <c r="BD25" s="15">
        <v>-0.2</v>
      </c>
      <c r="BE25" s="15">
        <v>-0.3</v>
      </c>
      <c r="BF25" s="15">
        <v>-0.6</v>
      </c>
      <c r="BG25" s="15">
        <v>-0.1</v>
      </c>
      <c r="BH25" s="15">
        <v>-0.4</v>
      </c>
    </row>
    <row r="26" spans="1:60" ht="4.1500000000000004" customHeight="1">
      <c r="A26" s="21"/>
      <c r="B26" s="13"/>
      <c r="C26" s="14"/>
      <c r="D26" s="14"/>
      <c r="E26" s="14"/>
      <c r="F26" s="15"/>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row>
    <row r="27" spans="1:60">
      <c r="A27" s="87" t="s">
        <v>100</v>
      </c>
      <c r="B27" s="2" t="s">
        <v>81</v>
      </c>
      <c r="C27" s="7" t="s">
        <v>101</v>
      </c>
      <c r="D27" s="7" t="s">
        <v>99</v>
      </c>
      <c r="E27" s="7">
        <v>11.2</v>
      </c>
      <c r="F27" s="17">
        <v>50</v>
      </c>
      <c r="G27" s="17">
        <v>-101</v>
      </c>
      <c r="H27" s="17">
        <v>-629</v>
      </c>
      <c r="I27" s="17">
        <v>-125</v>
      </c>
      <c r="J27" s="17">
        <v>-2467</v>
      </c>
      <c r="K27" s="17">
        <v>-3539</v>
      </c>
      <c r="L27" s="17">
        <v>-2796</v>
      </c>
      <c r="M27" s="17">
        <v>-3361</v>
      </c>
      <c r="N27" s="17">
        <v>-3216</v>
      </c>
      <c r="O27" s="17">
        <v>-2024</v>
      </c>
      <c r="P27" s="17">
        <v>-1146</v>
      </c>
      <c r="Q27" s="17">
        <v>-660</v>
      </c>
      <c r="R27" s="17">
        <v>-4711</v>
      </c>
      <c r="S27" s="17">
        <v>-8144</v>
      </c>
      <c r="T27" s="17">
        <v>-6959</v>
      </c>
      <c r="U27" s="17">
        <v>-5932</v>
      </c>
      <c r="V27" s="17">
        <v>-2979</v>
      </c>
      <c r="W27" s="17">
        <v>2109</v>
      </c>
      <c r="X27" s="17">
        <v>5589</v>
      </c>
      <c r="Y27" s="17">
        <v>7159</v>
      </c>
      <c r="Z27" s="17">
        <v>1125</v>
      </c>
      <c r="AA27" s="17">
        <v>-10475</v>
      </c>
      <c r="AB27" s="17">
        <v>-15647</v>
      </c>
      <c r="AC27" s="17">
        <v>-14738</v>
      </c>
      <c r="AD27" s="17">
        <v>-12614</v>
      </c>
      <c r="AE27" s="17">
        <v>-5921</v>
      </c>
      <c r="AF27" s="17">
        <v>1142</v>
      </c>
      <c r="AG27" s="17">
        <v>15303</v>
      </c>
      <c r="AH27" s="17">
        <v>10837</v>
      </c>
      <c r="AI27" s="17">
        <v>22507</v>
      </c>
      <c r="AJ27" s="17">
        <v>11545</v>
      </c>
      <c r="AK27" s="17">
        <v>2355</v>
      </c>
      <c r="AL27" s="17">
        <v>7141</v>
      </c>
      <c r="AM27" s="17">
        <v>7538</v>
      </c>
      <c r="AN27" s="17">
        <v>12438</v>
      </c>
      <c r="AO27" s="17">
        <v>14160</v>
      </c>
      <c r="AP27" s="17">
        <v>26720</v>
      </c>
      <c r="AQ27" s="17">
        <v>28181</v>
      </c>
      <c r="AR27" s="17">
        <v>-31336</v>
      </c>
      <c r="AS27" s="17">
        <v>-56516</v>
      </c>
      <c r="AT27" s="17">
        <v>-51106</v>
      </c>
      <c r="AU27" s="17">
        <v>-47023</v>
      </c>
      <c r="AV27" s="17">
        <v>-20954</v>
      </c>
      <c r="AW27" s="17">
        <v>-52479</v>
      </c>
      <c r="AX27" s="17">
        <v>-38936</v>
      </c>
      <c r="AY27" s="17">
        <v>-49088</v>
      </c>
      <c r="AZ27" s="17">
        <v>-43008</v>
      </c>
      <c r="BA27" s="17">
        <v>-25878</v>
      </c>
      <c r="BB27" s="17">
        <v>-7199</v>
      </c>
      <c r="BC27" s="17">
        <v>-93868</v>
      </c>
      <c r="BD27" s="17">
        <v>-137535</v>
      </c>
      <c r="BE27" s="17">
        <v>-106135</v>
      </c>
      <c r="BF27" s="17">
        <v>-111138</v>
      </c>
      <c r="BG27" s="17">
        <v>-87789</v>
      </c>
      <c r="BH27" s="17">
        <v>-66736</v>
      </c>
    </row>
    <row r="28" spans="1:60">
      <c r="A28" s="87"/>
      <c r="B28" s="13" t="s">
        <v>84</v>
      </c>
      <c r="C28" s="14"/>
      <c r="D28" s="7" t="s">
        <v>99</v>
      </c>
      <c r="E28" s="7">
        <v>11.2</v>
      </c>
      <c r="F28" s="15">
        <v>0.1</v>
      </c>
      <c r="G28" s="15">
        <v>-0.2</v>
      </c>
      <c r="H28" s="15">
        <v>-1.3</v>
      </c>
      <c r="I28" s="15">
        <v>-0.2</v>
      </c>
      <c r="J28" s="15">
        <v>-3.5</v>
      </c>
      <c r="K28" s="15">
        <v>-4.2</v>
      </c>
      <c r="L28" s="15">
        <v>-2.9</v>
      </c>
      <c r="M28" s="15">
        <v>-3.2</v>
      </c>
      <c r="N28" s="15">
        <v>-2.7</v>
      </c>
      <c r="O28" s="15">
        <v>-1.5</v>
      </c>
      <c r="P28" s="15">
        <v>-0.8</v>
      </c>
      <c r="Q28" s="15">
        <v>-0.4</v>
      </c>
      <c r="R28" s="15">
        <v>-2.5</v>
      </c>
      <c r="S28" s="15">
        <v>-3.8</v>
      </c>
      <c r="T28" s="15">
        <v>-3</v>
      </c>
      <c r="U28" s="15">
        <v>-2.2999999999999998</v>
      </c>
      <c r="V28" s="15">
        <v>-1</v>
      </c>
      <c r="W28" s="15">
        <v>0.7</v>
      </c>
      <c r="X28" s="15">
        <v>1.5</v>
      </c>
      <c r="Y28" s="15">
        <v>1.8</v>
      </c>
      <c r="Z28" s="15">
        <v>0.3</v>
      </c>
      <c r="AA28" s="15">
        <v>-2.5</v>
      </c>
      <c r="AB28" s="15">
        <v>-3.5</v>
      </c>
      <c r="AC28" s="15">
        <v>-3.2</v>
      </c>
      <c r="AD28" s="15">
        <v>-2.5</v>
      </c>
      <c r="AE28" s="15">
        <v>-1.1000000000000001</v>
      </c>
      <c r="AF28" s="15">
        <v>0.2</v>
      </c>
      <c r="AG28" s="15">
        <v>2.6</v>
      </c>
      <c r="AH28" s="15">
        <v>1.7</v>
      </c>
      <c r="AI28" s="15">
        <v>3.4</v>
      </c>
      <c r="AJ28" s="15">
        <v>1.6</v>
      </c>
      <c r="AK28" s="15">
        <v>0.3</v>
      </c>
      <c r="AL28" s="15">
        <v>0.9</v>
      </c>
      <c r="AM28" s="15">
        <v>0.9</v>
      </c>
      <c r="AN28" s="15">
        <v>1.3</v>
      </c>
      <c r="AO28" s="15">
        <v>1.4</v>
      </c>
      <c r="AP28" s="15">
        <v>2.5</v>
      </c>
      <c r="AQ28" s="15">
        <v>2.4</v>
      </c>
      <c r="AR28" s="15">
        <v>-2.5</v>
      </c>
      <c r="AS28" s="15">
        <v>-4.3</v>
      </c>
      <c r="AT28" s="15">
        <v>-3.6</v>
      </c>
      <c r="AU28" s="15">
        <v>-3.1</v>
      </c>
      <c r="AV28" s="15">
        <v>-1.4</v>
      </c>
      <c r="AW28" s="15">
        <v>-3.3</v>
      </c>
      <c r="AX28" s="15">
        <v>-2.4</v>
      </c>
      <c r="AY28" s="15">
        <v>-3</v>
      </c>
      <c r="AZ28" s="15">
        <v>-2.4</v>
      </c>
      <c r="BA28" s="15">
        <v>-1.4</v>
      </c>
      <c r="BB28" s="15">
        <v>-0.4</v>
      </c>
      <c r="BC28" s="15">
        <v>-4.7</v>
      </c>
      <c r="BD28" s="15">
        <v>-6.7</v>
      </c>
      <c r="BE28" s="15">
        <v>-4.8</v>
      </c>
      <c r="BF28" s="15">
        <v>-5</v>
      </c>
      <c r="BG28" s="15">
        <v>-3.8</v>
      </c>
      <c r="BH28" s="15">
        <v>-2.7</v>
      </c>
    </row>
    <row r="30" spans="1:60">
      <c r="A30" s="22" t="s">
        <v>102</v>
      </c>
    </row>
    <row r="31" spans="1:60">
      <c r="A31" s="22" t="s">
        <v>103</v>
      </c>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row>
    <row r="32" spans="1:60">
      <c r="A32" s="22" t="s">
        <v>104</v>
      </c>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row>
    <row r="33" spans="1:55">
      <c r="A33" s="22" t="s">
        <v>105</v>
      </c>
      <c r="J33" s="17"/>
      <c r="K33" s="17"/>
      <c r="AR33" s="17"/>
      <c r="AU33" s="17"/>
    </row>
    <row r="34" spans="1:55" ht="14.65" customHeight="1">
      <c r="A34" s="22" t="s">
        <v>106</v>
      </c>
      <c r="J34" s="17"/>
      <c r="K34" s="17"/>
      <c r="AU34" s="17"/>
    </row>
    <row r="35" spans="1:55">
      <c r="A35" s="22" t="s">
        <v>107</v>
      </c>
      <c r="J35" s="17"/>
      <c r="K35" s="17"/>
      <c r="AU35" s="17"/>
      <c r="BC35" s="17"/>
    </row>
    <row r="36" spans="1:55">
      <c r="A36" s="22" t="s">
        <v>108</v>
      </c>
      <c r="J36" s="17"/>
      <c r="K36" s="17"/>
      <c r="L36" s="17"/>
      <c r="AU36" s="17"/>
      <c r="BC36" s="17"/>
    </row>
    <row r="37" spans="1:55">
      <c r="A37" s="22" t="s">
        <v>109</v>
      </c>
    </row>
    <row r="38" spans="1:55">
      <c r="A38" s="22" t="s">
        <v>110</v>
      </c>
      <c r="J38" s="17"/>
      <c r="K38" s="17"/>
      <c r="AU38" s="17"/>
      <c r="BC38" s="17"/>
    </row>
    <row r="39" spans="1:55">
      <c r="J39" s="17"/>
      <c r="K39" s="17"/>
      <c r="L39" s="17"/>
      <c r="AU39" s="17"/>
      <c r="BC39" s="17"/>
    </row>
    <row r="40" spans="1:55">
      <c r="J40" s="17"/>
      <c r="K40" s="17"/>
      <c r="L40" s="17"/>
      <c r="AU40" s="17"/>
      <c r="BC40" s="17"/>
    </row>
    <row r="41" spans="1:55">
      <c r="J41" s="17"/>
      <c r="K41" s="17"/>
      <c r="L41" s="17"/>
      <c r="AU41" s="17"/>
      <c r="BC41" s="17"/>
    </row>
    <row r="42" spans="1:55">
      <c r="J42" s="17"/>
      <c r="K42" s="17"/>
      <c r="L42" s="17"/>
      <c r="AU42" s="17"/>
      <c r="BC42" s="17"/>
    </row>
    <row r="43" spans="1:55">
      <c r="J43" s="17"/>
      <c r="K43" s="17"/>
      <c r="L43" s="17"/>
      <c r="AU43" s="17"/>
      <c r="BC43" s="17"/>
    </row>
    <row r="44" spans="1:55">
      <c r="J44" s="17"/>
      <c r="K44" s="17"/>
      <c r="AU44" s="17"/>
      <c r="BC44" s="17"/>
    </row>
    <row r="45" spans="1:55">
      <c r="J45" s="17"/>
      <c r="K45" s="17"/>
      <c r="AU45" s="17"/>
      <c r="BC45" s="17"/>
    </row>
    <row r="46" spans="1:55">
      <c r="J46" s="17"/>
      <c r="K46" s="17"/>
      <c r="L46" s="17"/>
      <c r="AU46" s="17"/>
      <c r="BC46" s="17"/>
    </row>
    <row r="47" spans="1:55">
      <c r="J47" s="17"/>
      <c r="K47" s="17"/>
      <c r="L47" s="17"/>
      <c r="AU47" s="17"/>
      <c r="BC47" s="17"/>
    </row>
    <row r="48" spans="1:55">
      <c r="J48" s="17"/>
      <c r="K48" s="17"/>
      <c r="L48" s="17"/>
      <c r="AU48" s="17"/>
      <c r="BC48" s="17"/>
    </row>
    <row r="49" spans="10:55">
      <c r="J49" s="17"/>
      <c r="K49" s="17"/>
      <c r="L49" s="17"/>
      <c r="BC49" s="17"/>
    </row>
    <row r="50" spans="10:55">
      <c r="J50" s="17"/>
      <c r="K50" s="17"/>
      <c r="L50" s="17"/>
      <c r="BC50" s="17"/>
    </row>
    <row r="51" spans="10:55">
      <c r="J51" s="17"/>
      <c r="K51" s="17"/>
      <c r="L51" s="17"/>
    </row>
    <row r="52" spans="10:55">
      <c r="J52" s="17"/>
      <c r="K52" s="17"/>
      <c r="L52" s="17"/>
    </row>
    <row r="53" spans="10:55">
      <c r="J53" s="17"/>
      <c r="K53" s="17"/>
      <c r="L53" s="17"/>
    </row>
    <row r="54" spans="10:55">
      <c r="J54" s="17"/>
      <c r="K54" s="17"/>
    </row>
    <row r="55" spans="10:55">
      <c r="J55" s="17"/>
      <c r="K55" s="17"/>
      <c r="L55" s="17"/>
    </row>
    <row r="56" spans="10:55">
      <c r="J56" s="17"/>
      <c r="K56" s="17"/>
      <c r="L56" s="17"/>
    </row>
    <row r="57" spans="10:55">
      <c r="J57" s="17"/>
      <c r="K57" s="17"/>
      <c r="L57" s="17"/>
    </row>
    <row r="58" spans="10:55">
      <c r="J58" s="17"/>
      <c r="K58" s="17"/>
      <c r="L58" s="17"/>
    </row>
    <row r="59" spans="10:55">
      <c r="J59" s="17"/>
      <c r="K59" s="17"/>
      <c r="L59" s="17"/>
    </row>
    <row r="60" spans="10:55">
      <c r="J60" s="17"/>
      <c r="K60" s="17"/>
      <c r="L60" s="17"/>
    </row>
    <row r="61" spans="10:55">
      <c r="J61" s="17"/>
      <c r="K61" s="17"/>
    </row>
    <row r="62" spans="10:55">
      <c r="J62" s="17"/>
      <c r="K62" s="17"/>
      <c r="L62" s="17"/>
    </row>
    <row r="63" spans="10:55">
      <c r="J63" s="17"/>
      <c r="K63" s="17"/>
      <c r="L63" s="17"/>
    </row>
    <row r="64" spans="10:55">
      <c r="J64" s="17"/>
      <c r="K64" s="17"/>
      <c r="L64" s="17"/>
    </row>
    <row r="65" spans="10:12">
      <c r="J65" s="17"/>
      <c r="K65" s="17"/>
      <c r="L65" s="17"/>
    </row>
    <row r="66" spans="10:12">
      <c r="J66" s="17"/>
      <c r="K66" s="17"/>
      <c r="L66" s="17"/>
    </row>
    <row r="67" spans="10:12">
      <c r="J67" s="17"/>
      <c r="L67" s="17"/>
    </row>
    <row r="68" spans="10:12">
      <c r="J68" s="17"/>
      <c r="L68" s="17"/>
    </row>
    <row r="69" spans="10:12">
      <c r="J69" s="17"/>
      <c r="L69" s="17"/>
    </row>
    <row r="70" spans="10:12">
      <c r="J70" s="17"/>
      <c r="L70" s="17"/>
    </row>
    <row r="71" spans="10:12">
      <c r="J71" s="17"/>
      <c r="L71" s="17"/>
    </row>
    <row r="72" spans="10:12">
      <c r="L72" s="17"/>
    </row>
    <row r="73" spans="10:12">
      <c r="L73" s="17"/>
    </row>
  </sheetData>
  <mergeCells count="6">
    <mergeCell ref="A27:A28"/>
    <mergeCell ref="A6:A7"/>
    <mergeCell ref="A9:A10"/>
    <mergeCell ref="A12:A13"/>
    <mergeCell ref="A15:A17"/>
    <mergeCell ref="A24:A25"/>
  </mergeCells>
  <pageMargins left="0.7" right="0.7" top="0.75" bottom="0.75" header="0.3" footer="0.3"/>
  <pageSetup paperSize="9" orientation="portrait" horizontalDpi="1200" verticalDpi="1200" r:id="rId1"/>
  <headerFooter>
    <oddHeader>&amp;C&amp;"Calibri"&amp;10&amp;KFF0000OFFICIAL&amp;1#</oddHeader>
    <oddFooter>&amp;C&amp;1#&amp;"Calibri"&amp;10&amp;KFF0000OFFICIAL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BC57D-ECFC-45B0-A02B-0233BC8F3685}">
  <dimension ref="A1:BZ68"/>
  <sheetViews>
    <sheetView zoomScaleNormal="100" workbookViewId="0">
      <pane xSplit="2" ySplit="4" topLeftCell="AS5" activePane="bottomRight" state="frozen"/>
      <selection pane="bottomRight"/>
      <selection pane="bottomLeft" activeCell="B23" sqref="B23"/>
      <selection pane="topRight" activeCell="B23" sqref="B23"/>
    </sheetView>
  </sheetViews>
  <sheetFormatPr defaultColWidth="8.7109375" defaultRowHeight="15"/>
  <cols>
    <col min="1" max="1" width="37.5703125" style="23" customWidth="1"/>
    <col min="2" max="2" width="12.42578125" style="2" customWidth="1"/>
    <col min="3" max="3" width="6.7109375" style="7" customWidth="1"/>
    <col min="4" max="4" width="15.42578125" style="7" customWidth="1"/>
    <col min="5" max="5" width="15" style="7" customWidth="1"/>
    <col min="6" max="60" width="10.7109375" style="2" customWidth="1"/>
    <col min="61" max="61" width="8.7109375" style="2"/>
    <col min="62" max="66" width="10.5703125" style="2" bestFit="1" customWidth="1"/>
    <col min="67" max="16384" width="8.7109375" style="2"/>
  </cols>
  <sheetData>
    <row r="1" spans="1:76" ht="15.75">
      <c r="A1" s="6" t="s">
        <v>111</v>
      </c>
      <c r="C1" s="7" t="s">
        <v>17</v>
      </c>
      <c r="D1" s="5"/>
    </row>
    <row r="2" spans="1:76" ht="15.75">
      <c r="A2" s="6" t="s">
        <v>18</v>
      </c>
    </row>
    <row r="3" spans="1:76" s="11" customFormat="1" ht="15" customHeight="1">
      <c r="A3" s="8"/>
      <c r="B3" s="8" t="s">
        <v>19</v>
      </c>
      <c r="C3" s="9" t="s">
        <v>20</v>
      </c>
      <c r="D3" s="9" t="s">
        <v>21</v>
      </c>
      <c r="E3" s="8" t="s">
        <v>21</v>
      </c>
      <c r="F3" s="10" t="s">
        <v>22</v>
      </c>
      <c r="G3" s="10" t="s">
        <v>23</v>
      </c>
      <c r="H3" s="10" t="s">
        <v>24</v>
      </c>
      <c r="I3" s="10" t="s">
        <v>25</v>
      </c>
      <c r="J3" s="10" t="s">
        <v>26</v>
      </c>
      <c r="K3" s="10" t="s">
        <v>27</v>
      </c>
      <c r="L3" s="10" t="s">
        <v>28</v>
      </c>
      <c r="M3" s="10" t="s">
        <v>29</v>
      </c>
      <c r="N3" s="10" t="s">
        <v>30</v>
      </c>
      <c r="O3" s="10" t="s">
        <v>31</v>
      </c>
      <c r="P3" s="10" t="s">
        <v>32</v>
      </c>
      <c r="Q3" s="10" t="s">
        <v>33</v>
      </c>
      <c r="R3" s="10" t="s">
        <v>34</v>
      </c>
      <c r="S3" s="10" t="s">
        <v>35</v>
      </c>
      <c r="T3" s="10" t="s">
        <v>36</v>
      </c>
      <c r="U3" s="10" t="s">
        <v>37</v>
      </c>
      <c r="V3" s="10" t="s">
        <v>38</v>
      </c>
      <c r="W3" s="10" t="s">
        <v>39</v>
      </c>
      <c r="X3" s="10" t="s">
        <v>40</v>
      </c>
      <c r="Y3" s="10" t="s">
        <v>41</v>
      </c>
      <c r="Z3" s="10" t="s">
        <v>42</v>
      </c>
      <c r="AA3" s="10" t="s">
        <v>43</v>
      </c>
      <c r="AB3" s="10" t="s">
        <v>44</v>
      </c>
      <c r="AC3" s="10" t="s">
        <v>45</v>
      </c>
      <c r="AD3" s="10" t="s">
        <v>46</v>
      </c>
      <c r="AE3" s="10" t="s">
        <v>47</v>
      </c>
      <c r="AF3" s="10" t="s">
        <v>48</v>
      </c>
      <c r="AG3" s="10" t="s">
        <v>49</v>
      </c>
      <c r="AH3" s="10" t="s">
        <v>50</v>
      </c>
      <c r="AI3" s="10" t="s">
        <v>51</v>
      </c>
      <c r="AJ3" s="10" t="s">
        <v>52</v>
      </c>
      <c r="AK3" s="10" t="s">
        <v>53</v>
      </c>
      <c r="AL3" s="10" t="s">
        <v>54</v>
      </c>
      <c r="AM3" s="10" t="s">
        <v>55</v>
      </c>
      <c r="AN3" s="10" t="s">
        <v>56</v>
      </c>
      <c r="AO3" s="10" t="s">
        <v>57</v>
      </c>
      <c r="AP3" s="10" t="s">
        <v>58</v>
      </c>
      <c r="AQ3" s="10" t="s">
        <v>59</v>
      </c>
      <c r="AR3" s="10" t="s">
        <v>60</v>
      </c>
      <c r="AS3" s="10" t="s">
        <v>61</v>
      </c>
      <c r="AT3" s="10" t="s">
        <v>62</v>
      </c>
      <c r="AU3" s="10" t="s">
        <v>63</v>
      </c>
      <c r="AV3" s="10" t="s">
        <v>64</v>
      </c>
      <c r="AW3" s="10" t="s">
        <v>65</v>
      </c>
      <c r="AX3" s="10" t="s">
        <v>66</v>
      </c>
      <c r="AY3" s="10" t="s">
        <v>67</v>
      </c>
      <c r="AZ3" s="10" t="s">
        <v>68</v>
      </c>
      <c r="BA3" s="10" t="s">
        <v>69</v>
      </c>
      <c r="BB3" s="10" t="s">
        <v>70</v>
      </c>
      <c r="BC3" s="10" t="s">
        <v>71</v>
      </c>
      <c r="BD3" s="10" t="s">
        <v>72</v>
      </c>
      <c r="BE3" s="10" t="s">
        <v>73</v>
      </c>
      <c r="BF3" s="10" t="s">
        <v>74</v>
      </c>
      <c r="BG3" s="10" t="s">
        <v>75</v>
      </c>
      <c r="BH3" s="10" t="s">
        <v>76</v>
      </c>
    </row>
    <row r="4" spans="1:76" s="11" customFormat="1">
      <c r="A4" s="8"/>
      <c r="B4" s="8"/>
      <c r="C4" s="9"/>
      <c r="D4" s="9" t="s">
        <v>77</v>
      </c>
      <c r="E4" s="8" t="s">
        <v>78</v>
      </c>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t="s">
        <v>79</v>
      </c>
      <c r="BF4" s="10" t="s">
        <v>79</v>
      </c>
      <c r="BG4" s="10" t="s">
        <v>79</v>
      </c>
      <c r="BH4" s="10" t="s">
        <v>79</v>
      </c>
    </row>
    <row r="5" spans="1:76" ht="4.1500000000000004" customHeight="1">
      <c r="A5" s="12"/>
      <c r="B5" s="13"/>
      <c r="C5" s="14"/>
      <c r="D5" s="14"/>
      <c r="F5" s="15"/>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P5" s="17"/>
      <c r="BQ5" s="17"/>
      <c r="BR5" s="17"/>
      <c r="BS5" s="17"/>
      <c r="BT5" s="17"/>
      <c r="BU5" s="17"/>
      <c r="BV5" s="17"/>
      <c r="BW5" s="17"/>
      <c r="BX5" s="17"/>
    </row>
    <row r="6" spans="1:76">
      <c r="A6" s="90" t="s">
        <v>112</v>
      </c>
      <c r="B6" s="2" t="s">
        <v>81</v>
      </c>
      <c r="C6" s="7" t="s">
        <v>82</v>
      </c>
      <c r="D6" s="7" t="s">
        <v>113</v>
      </c>
      <c r="E6" s="7">
        <v>11.4</v>
      </c>
      <c r="F6" s="17">
        <v>344</v>
      </c>
      <c r="G6" s="17">
        <v>-496</v>
      </c>
      <c r="H6" s="17">
        <v>-790</v>
      </c>
      <c r="I6" s="17">
        <v>-1851</v>
      </c>
      <c r="J6" s="17">
        <v>-1901</v>
      </c>
      <c r="K6" s="17">
        <v>-341</v>
      </c>
      <c r="L6" s="17">
        <v>898</v>
      </c>
      <c r="M6" s="17">
        <v>2896</v>
      </c>
      <c r="N6" s="17">
        <v>4983</v>
      </c>
      <c r="O6" s="17">
        <v>6244</v>
      </c>
      <c r="P6" s="17">
        <v>6356</v>
      </c>
      <c r="Q6" s="17">
        <v>5919</v>
      </c>
      <c r="R6" s="17">
        <v>9151</v>
      </c>
      <c r="S6" s="17">
        <v>16015</v>
      </c>
      <c r="T6" s="17">
        <v>21896</v>
      </c>
      <c r="U6" s="17">
        <v>26889</v>
      </c>
      <c r="V6" s="17">
        <v>29136</v>
      </c>
      <c r="W6" s="17">
        <v>27344</v>
      </c>
      <c r="X6" s="17">
        <v>21981</v>
      </c>
      <c r="Y6" s="17">
        <v>16123</v>
      </c>
      <c r="Z6" s="17">
        <v>16915</v>
      </c>
      <c r="AA6" s="17">
        <v>31041</v>
      </c>
      <c r="AB6" s="17">
        <v>55218</v>
      </c>
      <c r="AC6" s="17">
        <v>70223</v>
      </c>
      <c r="AD6" s="17">
        <v>83492</v>
      </c>
      <c r="AE6" s="17">
        <v>95831</v>
      </c>
      <c r="AF6" s="17">
        <v>96281</v>
      </c>
      <c r="AG6" s="17">
        <v>82935</v>
      </c>
      <c r="AH6" s="17">
        <v>72065</v>
      </c>
      <c r="AI6" s="17">
        <v>57661</v>
      </c>
      <c r="AJ6" s="17">
        <v>46802</v>
      </c>
      <c r="AK6" s="17">
        <v>42263</v>
      </c>
      <c r="AL6" s="17">
        <v>33403</v>
      </c>
      <c r="AM6" s="17">
        <v>26995</v>
      </c>
      <c r="AN6" s="17">
        <v>15604</v>
      </c>
      <c r="AO6" s="17">
        <v>331</v>
      </c>
      <c r="AP6" s="17">
        <v>-24288</v>
      </c>
      <c r="AQ6" s="17">
        <v>-39958</v>
      </c>
      <c r="AR6" s="17">
        <v>-11285</v>
      </c>
      <c r="AS6" s="17">
        <v>47874</v>
      </c>
      <c r="AT6" s="17">
        <v>90660</v>
      </c>
      <c r="AU6" s="17">
        <v>153443</v>
      </c>
      <c r="AV6" s="17">
        <v>159594</v>
      </c>
      <c r="AW6" s="17">
        <v>209559</v>
      </c>
      <c r="AX6" s="17">
        <v>245817</v>
      </c>
      <c r="AY6" s="17">
        <v>303467</v>
      </c>
      <c r="AZ6" s="17">
        <v>322320</v>
      </c>
      <c r="BA6" s="17">
        <v>341961</v>
      </c>
      <c r="BB6" s="17">
        <v>373566</v>
      </c>
      <c r="BC6" s="17">
        <v>491217</v>
      </c>
      <c r="BD6" s="17">
        <v>592221</v>
      </c>
      <c r="BE6" s="17">
        <v>673387</v>
      </c>
      <c r="BF6" s="17">
        <v>773142</v>
      </c>
      <c r="BG6" s="17">
        <v>855870</v>
      </c>
      <c r="BH6" s="17">
        <v>914840</v>
      </c>
    </row>
    <row r="7" spans="1:76" s="13" customFormat="1">
      <c r="A7" s="90"/>
      <c r="B7" s="13" t="s">
        <v>84</v>
      </c>
      <c r="C7" s="14"/>
      <c r="D7" s="7" t="s">
        <v>113</v>
      </c>
      <c r="E7" s="7">
        <v>11.4</v>
      </c>
      <c r="F7" s="24">
        <v>0.9</v>
      </c>
      <c r="G7" s="24">
        <v>-1.1000000000000001</v>
      </c>
      <c r="H7" s="24">
        <v>-1.6</v>
      </c>
      <c r="I7" s="24">
        <v>-3.1</v>
      </c>
      <c r="J7" s="24">
        <v>-2.7</v>
      </c>
      <c r="K7" s="24">
        <v>-0.4</v>
      </c>
      <c r="L7" s="24">
        <v>0.9</v>
      </c>
      <c r="M7" s="24">
        <v>2.8</v>
      </c>
      <c r="N7" s="24">
        <v>4.2</v>
      </c>
      <c r="O7" s="24">
        <v>4.5999999999999996</v>
      </c>
      <c r="P7" s="24">
        <v>4.2</v>
      </c>
      <c r="Q7" s="24">
        <v>3.4</v>
      </c>
      <c r="R7" s="24">
        <v>4.8</v>
      </c>
      <c r="S7" s="24">
        <v>7.5</v>
      </c>
      <c r="T7" s="24">
        <v>9.3000000000000007</v>
      </c>
      <c r="U7" s="24">
        <v>10.3</v>
      </c>
      <c r="V7" s="24">
        <v>10.199999999999999</v>
      </c>
      <c r="W7" s="24">
        <v>8.4</v>
      </c>
      <c r="X7" s="24">
        <v>6</v>
      </c>
      <c r="Y7" s="24">
        <v>4</v>
      </c>
      <c r="Z7" s="24">
        <v>4.0999999999999996</v>
      </c>
      <c r="AA7" s="24">
        <v>7.3</v>
      </c>
      <c r="AB7" s="24">
        <v>12.4</v>
      </c>
      <c r="AC7" s="24">
        <v>15.1</v>
      </c>
      <c r="AD7" s="24">
        <v>16.8</v>
      </c>
      <c r="AE7" s="24">
        <v>18.100000000000001</v>
      </c>
      <c r="AF7" s="24">
        <v>17.3</v>
      </c>
      <c r="AG7" s="24">
        <v>14.1</v>
      </c>
      <c r="AH7" s="24">
        <v>11.6</v>
      </c>
      <c r="AI7" s="24">
        <v>8.6999999999999993</v>
      </c>
      <c r="AJ7" s="24">
        <v>6.6</v>
      </c>
      <c r="AK7" s="24">
        <v>5.6</v>
      </c>
      <c r="AL7" s="24">
        <v>4.2</v>
      </c>
      <c r="AM7" s="24">
        <v>3.1</v>
      </c>
      <c r="AN7" s="24">
        <v>1.7</v>
      </c>
      <c r="AO7" s="24">
        <v>0</v>
      </c>
      <c r="AP7" s="24">
        <v>-2.2000000000000002</v>
      </c>
      <c r="AQ7" s="24">
        <v>-3.4</v>
      </c>
      <c r="AR7" s="24">
        <v>-0.9</v>
      </c>
      <c r="AS7" s="24">
        <v>3.7</v>
      </c>
      <c r="AT7" s="24">
        <v>6.4</v>
      </c>
      <c r="AU7" s="24">
        <v>10.199999999999999</v>
      </c>
      <c r="AV7" s="24">
        <v>10.4</v>
      </c>
      <c r="AW7" s="24">
        <v>13.1</v>
      </c>
      <c r="AX7" s="24">
        <v>15.1</v>
      </c>
      <c r="AY7" s="24">
        <v>18.3</v>
      </c>
      <c r="AZ7" s="24">
        <v>18.3</v>
      </c>
      <c r="BA7" s="24">
        <v>18.600000000000001</v>
      </c>
      <c r="BB7" s="24">
        <v>19.2</v>
      </c>
      <c r="BC7" s="24">
        <v>24.8</v>
      </c>
      <c r="BD7" s="24">
        <v>28.6</v>
      </c>
      <c r="BE7" s="24">
        <v>30.6</v>
      </c>
      <c r="BF7" s="24">
        <v>34.700000000000003</v>
      </c>
      <c r="BG7" s="24">
        <v>36.799999999999997</v>
      </c>
      <c r="BH7" s="24">
        <v>37.4</v>
      </c>
    </row>
    <row r="8" spans="1:76" ht="4.1500000000000004" customHeight="1">
      <c r="A8" s="12"/>
      <c r="B8" s="13"/>
      <c r="C8" s="14"/>
      <c r="D8" s="14"/>
      <c r="F8" s="15"/>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P8" s="17"/>
      <c r="BQ8" s="17"/>
      <c r="BR8" s="17"/>
      <c r="BS8" s="17"/>
      <c r="BT8" s="17"/>
      <c r="BU8" s="17"/>
      <c r="BV8" s="17"/>
      <c r="BW8" s="17"/>
      <c r="BX8" s="17"/>
    </row>
    <row r="9" spans="1:76">
      <c r="A9" s="25" t="s">
        <v>114</v>
      </c>
      <c r="B9" s="2" t="s">
        <v>81</v>
      </c>
      <c r="C9" s="7" t="s">
        <v>89</v>
      </c>
      <c r="D9" s="7" t="s">
        <v>113</v>
      </c>
      <c r="E9" s="7">
        <v>11.4</v>
      </c>
      <c r="F9" s="17">
        <v>-189</v>
      </c>
      <c r="G9" s="17">
        <v>-245</v>
      </c>
      <c r="H9" s="17">
        <v>-252</v>
      </c>
      <c r="I9" s="17">
        <v>-286</v>
      </c>
      <c r="J9" s="17">
        <v>-242</v>
      </c>
      <c r="K9" s="17">
        <v>-330</v>
      </c>
      <c r="L9" s="17">
        <v>-62</v>
      </c>
      <c r="M9" s="17">
        <v>4</v>
      </c>
      <c r="N9" s="17">
        <v>254</v>
      </c>
      <c r="O9" s="17">
        <v>440</v>
      </c>
      <c r="P9" s="17">
        <v>620</v>
      </c>
      <c r="Q9" s="17">
        <v>680</v>
      </c>
      <c r="R9" s="17">
        <v>896</v>
      </c>
      <c r="S9" s="17">
        <v>1621</v>
      </c>
      <c r="T9" s="17">
        <v>2813</v>
      </c>
      <c r="U9" s="17">
        <v>3952</v>
      </c>
      <c r="V9" s="17">
        <v>4762</v>
      </c>
      <c r="W9" s="17">
        <v>4503</v>
      </c>
      <c r="X9" s="17">
        <v>4475</v>
      </c>
      <c r="Y9" s="17">
        <v>4549</v>
      </c>
      <c r="Z9" s="17">
        <v>3636</v>
      </c>
      <c r="AA9" s="17">
        <v>3810</v>
      </c>
      <c r="AB9" s="17">
        <v>3986</v>
      </c>
      <c r="AC9" s="17">
        <v>5628</v>
      </c>
      <c r="AD9" s="17">
        <v>7292</v>
      </c>
      <c r="AE9" s="17">
        <v>8861</v>
      </c>
      <c r="AF9" s="17">
        <v>9489</v>
      </c>
      <c r="AG9" s="17">
        <v>8279</v>
      </c>
      <c r="AH9" s="17">
        <v>8649</v>
      </c>
      <c r="AI9" s="17">
        <v>7514</v>
      </c>
      <c r="AJ9" s="17">
        <v>6195</v>
      </c>
      <c r="AK9" s="17">
        <v>5352</v>
      </c>
      <c r="AL9" s="17">
        <v>3758</v>
      </c>
      <c r="AM9" s="17">
        <v>3040</v>
      </c>
      <c r="AN9" s="17">
        <v>2502</v>
      </c>
      <c r="AO9" s="17">
        <v>2303</v>
      </c>
      <c r="AP9" s="17">
        <v>228</v>
      </c>
      <c r="AQ9" s="17">
        <v>-1015</v>
      </c>
      <c r="AR9" s="17">
        <v>-1196</v>
      </c>
      <c r="AS9" s="17">
        <v>2386</v>
      </c>
      <c r="AT9" s="17">
        <v>4608</v>
      </c>
      <c r="AU9" s="17">
        <v>6609</v>
      </c>
      <c r="AV9" s="17">
        <v>8285</v>
      </c>
      <c r="AW9" s="17">
        <v>10843</v>
      </c>
      <c r="AX9" s="17">
        <v>10868</v>
      </c>
      <c r="AY9" s="17">
        <v>12041</v>
      </c>
      <c r="AZ9" s="17">
        <v>12365</v>
      </c>
      <c r="BA9" s="17">
        <v>13135</v>
      </c>
      <c r="BB9" s="17">
        <v>15149</v>
      </c>
      <c r="BC9" s="17">
        <v>13280</v>
      </c>
      <c r="BD9" s="17">
        <v>14290</v>
      </c>
      <c r="BE9" s="17">
        <v>14764</v>
      </c>
      <c r="BF9" s="17">
        <v>14643</v>
      </c>
      <c r="BG9" s="17">
        <v>16728</v>
      </c>
      <c r="BH9" s="17">
        <v>17641</v>
      </c>
    </row>
    <row r="10" spans="1:76">
      <c r="A10" s="25"/>
      <c r="B10" s="13" t="s">
        <v>84</v>
      </c>
      <c r="C10" s="14"/>
      <c r="D10" s="7" t="s">
        <v>113</v>
      </c>
      <c r="E10" s="7">
        <v>11.4</v>
      </c>
      <c r="F10" s="24">
        <v>-0.5</v>
      </c>
      <c r="G10" s="24">
        <v>-0.6</v>
      </c>
      <c r="H10" s="24">
        <v>-0.5</v>
      </c>
      <c r="I10" s="24">
        <v>-0.5</v>
      </c>
      <c r="J10" s="24">
        <v>-0.3</v>
      </c>
      <c r="K10" s="24">
        <v>-0.4</v>
      </c>
      <c r="L10" s="24">
        <v>-0.1</v>
      </c>
      <c r="M10" s="24">
        <v>0</v>
      </c>
      <c r="N10" s="24">
        <v>0.2</v>
      </c>
      <c r="O10" s="24">
        <v>0.3</v>
      </c>
      <c r="P10" s="24">
        <v>0.4</v>
      </c>
      <c r="Q10" s="24">
        <v>0.4</v>
      </c>
      <c r="R10" s="24">
        <v>0.5</v>
      </c>
      <c r="S10" s="24">
        <v>0.8</v>
      </c>
      <c r="T10" s="24">
        <v>1.2</v>
      </c>
      <c r="U10" s="24">
        <v>1.5</v>
      </c>
      <c r="V10" s="24">
        <v>1.7</v>
      </c>
      <c r="W10" s="24">
        <v>1.4</v>
      </c>
      <c r="X10" s="24">
        <v>1.2</v>
      </c>
      <c r="Y10" s="24">
        <v>1.1000000000000001</v>
      </c>
      <c r="Z10" s="24">
        <v>0.9</v>
      </c>
      <c r="AA10" s="24">
        <v>0.9</v>
      </c>
      <c r="AB10" s="24">
        <v>0.9</v>
      </c>
      <c r="AC10" s="24">
        <v>1.2</v>
      </c>
      <c r="AD10" s="24">
        <v>1.5</v>
      </c>
      <c r="AE10" s="24">
        <v>1.7</v>
      </c>
      <c r="AF10" s="24">
        <v>1.7</v>
      </c>
      <c r="AG10" s="24">
        <v>1.4</v>
      </c>
      <c r="AH10" s="24">
        <v>1.4</v>
      </c>
      <c r="AI10" s="24">
        <v>1.1000000000000001</v>
      </c>
      <c r="AJ10" s="24">
        <v>0.9</v>
      </c>
      <c r="AK10" s="24">
        <v>0.7</v>
      </c>
      <c r="AL10" s="24">
        <v>0.5</v>
      </c>
      <c r="AM10" s="24">
        <v>0.4</v>
      </c>
      <c r="AN10" s="24">
        <v>0.3</v>
      </c>
      <c r="AO10" s="24">
        <v>0.2</v>
      </c>
      <c r="AP10" s="24">
        <v>0</v>
      </c>
      <c r="AQ10" s="24">
        <v>-0.1</v>
      </c>
      <c r="AR10" s="24">
        <v>-0.1</v>
      </c>
      <c r="AS10" s="24">
        <v>0.2</v>
      </c>
      <c r="AT10" s="24">
        <v>0.3</v>
      </c>
      <c r="AU10" s="24">
        <v>0.4</v>
      </c>
      <c r="AV10" s="24">
        <v>0.5</v>
      </c>
      <c r="AW10" s="24">
        <v>0.7</v>
      </c>
      <c r="AX10" s="24">
        <v>0.7</v>
      </c>
      <c r="AY10" s="24">
        <v>0.7</v>
      </c>
      <c r="AZ10" s="24">
        <v>0.7</v>
      </c>
      <c r="BA10" s="24">
        <v>0.7</v>
      </c>
      <c r="BB10" s="24">
        <v>0.8</v>
      </c>
      <c r="BC10" s="24">
        <v>0.7</v>
      </c>
      <c r="BD10" s="24">
        <v>0.7</v>
      </c>
      <c r="BE10" s="24">
        <v>0.7</v>
      </c>
      <c r="BF10" s="24">
        <v>0.7</v>
      </c>
      <c r="BG10" s="24">
        <v>0.7</v>
      </c>
      <c r="BH10" s="24">
        <v>0.7</v>
      </c>
    </row>
    <row r="11" spans="1:76">
      <c r="A11" s="25"/>
      <c r="B11" s="13"/>
      <c r="C11" s="14"/>
      <c r="D11" s="1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row>
    <row r="12" spans="1:76" ht="14.65" customHeight="1">
      <c r="A12" s="91" t="s">
        <v>115</v>
      </c>
      <c r="B12" s="2" t="s">
        <v>81</v>
      </c>
      <c r="C12" s="7" t="s">
        <v>96</v>
      </c>
      <c r="D12" s="7" t="s">
        <v>116</v>
      </c>
      <c r="E12" s="7">
        <v>11.5</v>
      </c>
      <c r="F12" s="17">
        <v>10887</v>
      </c>
      <c r="G12" s="17">
        <v>11490</v>
      </c>
      <c r="H12" s="17">
        <v>12217</v>
      </c>
      <c r="I12" s="17">
        <v>12809</v>
      </c>
      <c r="J12" s="17">
        <v>14785</v>
      </c>
      <c r="K12" s="17">
        <v>17940</v>
      </c>
      <c r="L12" s="17">
        <v>20845</v>
      </c>
      <c r="M12" s="17">
        <v>23957</v>
      </c>
      <c r="N12" s="17">
        <v>28120</v>
      </c>
      <c r="O12" s="17">
        <v>29321</v>
      </c>
      <c r="P12" s="17">
        <v>30189</v>
      </c>
      <c r="Q12" s="17">
        <v>31060</v>
      </c>
      <c r="R12" s="17">
        <v>37071</v>
      </c>
      <c r="S12" s="17">
        <v>45437</v>
      </c>
      <c r="T12" s="17">
        <v>54420</v>
      </c>
      <c r="U12" s="17">
        <v>63089</v>
      </c>
      <c r="V12" s="17">
        <v>67172</v>
      </c>
      <c r="W12" s="17">
        <v>62794</v>
      </c>
      <c r="X12" s="17">
        <v>56854</v>
      </c>
      <c r="Y12" s="17">
        <v>48399</v>
      </c>
      <c r="Z12" s="17">
        <v>48723</v>
      </c>
      <c r="AA12" s="17">
        <v>58826</v>
      </c>
      <c r="AB12" s="17">
        <v>76509</v>
      </c>
      <c r="AC12" s="17">
        <v>90889</v>
      </c>
      <c r="AD12" s="17">
        <v>105466</v>
      </c>
      <c r="AE12" s="17">
        <v>110166</v>
      </c>
      <c r="AF12" s="17">
        <v>111067</v>
      </c>
      <c r="AG12" s="17">
        <v>93664</v>
      </c>
      <c r="AH12" s="17">
        <v>85331</v>
      </c>
      <c r="AI12" s="17">
        <v>75536</v>
      </c>
      <c r="AJ12" s="17">
        <v>66403</v>
      </c>
      <c r="AK12" s="17">
        <v>63004</v>
      </c>
      <c r="AL12" s="17">
        <v>57435</v>
      </c>
      <c r="AM12" s="17">
        <v>54750</v>
      </c>
      <c r="AN12" s="17">
        <v>55151</v>
      </c>
      <c r="AO12" s="17">
        <v>54070</v>
      </c>
      <c r="AP12" s="17">
        <v>53264</v>
      </c>
      <c r="AQ12" s="17">
        <v>55442</v>
      </c>
      <c r="AR12" s="17">
        <v>101147</v>
      </c>
      <c r="AS12" s="17">
        <v>147133</v>
      </c>
      <c r="AT12" s="17">
        <v>191292</v>
      </c>
      <c r="AU12" s="17">
        <v>233976</v>
      </c>
      <c r="AV12" s="17">
        <v>257378</v>
      </c>
      <c r="AW12" s="17">
        <v>319487</v>
      </c>
      <c r="AX12" s="17">
        <v>368738</v>
      </c>
      <c r="AY12" s="17">
        <v>420420</v>
      </c>
      <c r="AZ12" s="17">
        <v>500979</v>
      </c>
      <c r="BA12" s="17">
        <v>531937</v>
      </c>
      <c r="BB12" s="17">
        <v>541992</v>
      </c>
      <c r="BC12" s="17">
        <v>684298</v>
      </c>
      <c r="BD12" s="17">
        <v>816991</v>
      </c>
      <c r="BE12" s="17">
        <v>919000</v>
      </c>
      <c r="BF12" s="17">
        <v>1017000</v>
      </c>
      <c r="BG12" s="17">
        <v>1110000</v>
      </c>
      <c r="BH12" s="17">
        <v>1189000</v>
      </c>
    </row>
    <row r="13" spans="1:76">
      <c r="A13" s="91"/>
      <c r="B13" s="13" t="s">
        <v>84</v>
      </c>
      <c r="C13" s="14"/>
      <c r="D13" s="7" t="s">
        <v>116</v>
      </c>
      <c r="E13" s="7">
        <v>11.5</v>
      </c>
      <c r="F13" s="24">
        <v>27</v>
      </c>
      <c r="G13" s="24">
        <v>25.8</v>
      </c>
      <c r="H13" s="24">
        <v>24.5</v>
      </c>
      <c r="I13" s="24">
        <v>21.2</v>
      </c>
      <c r="J13" s="24">
        <v>20.8</v>
      </c>
      <c r="K13" s="24">
        <v>21.5</v>
      </c>
      <c r="L13" s="24">
        <v>21.7</v>
      </c>
      <c r="M13" s="24">
        <v>22.8</v>
      </c>
      <c r="N13" s="24">
        <v>23.7</v>
      </c>
      <c r="O13" s="24">
        <v>21.8</v>
      </c>
      <c r="P13" s="24">
        <v>19.8</v>
      </c>
      <c r="Q13" s="24">
        <v>17.7</v>
      </c>
      <c r="R13" s="24">
        <v>19.600000000000001</v>
      </c>
      <c r="S13" s="24">
        <v>21.3</v>
      </c>
      <c r="T13" s="24">
        <v>23.1</v>
      </c>
      <c r="U13" s="24">
        <v>24.2</v>
      </c>
      <c r="V13" s="24">
        <v>23.5</v>
      </c>
      <c r="W13" s="24">
        <v>19.399999999999999</v>
      </c>
      <c r="X13" s="24">
        <v>15.5</v>
      </c>
      <c r="Y13" s="24">
        <v>12</v>
      </c>
      <c r="Z13" s="24">
        <v>11.7</v>
      </c>
      <c r="AA13" s="24">
        <v>13.9</v>
      </c>
      <c r="AB13" s="24">
        <v>17.2</v>
      </c>
      <c r="AC13" s="24">
        <v>19.5</v>
      </c>
      <c r="AD13" s="24">
        <v>21.3</v>
      </c>
      <c r="AE13" s="24">
        <v>20.8</v>
      </c>
      <c r="AF13" s="24">
        <v>20</v>
      </c>
      <c r="AG13" s="24">
        <v>15.9</v>
      </c>
      <c r="AH13" s="24">
        <v>13.7</v>
      </c>
      <c r="AI13" s="24">
        <v>11.4</v>
      </c>
      <c r="AJ13" s="24">
        <v>9.4</v>
      </c>
      <c r="AK13" s="24">
        <v>8.3000000000000007</v>
      </c>
      <c r="AL13" s="24">
        <v>7.2</v>
      </c>
      <c r="AM13" s="24">
        <v>6.3</v>
      </c>
      <c r="AN13" s="24">
        <v>6</v>
      </c>
      <c r="AO13" s="24">
        <v>5.4</v>
      </c>
      <c r="AP13" s="24">
        <v>4.9000000000000004</v>
      </c>
      <c r="AQ13" s="24">
        <v>4.7</v>
      </c>
      <c r="AR13" s="24">
        <v>8</v>
      </c>
      <c r="AS13" s="24">
        <v>11.3</v>
      </c>
      <c r="AT13" s="24">
        <v>13.5</v>
      </c>
      <c r="AU13" s="24">
        <v>15.6</v>
      </c>
      <c r="AV13" s="24">
        <v>16.8</v>
      </c>
      <c r="AW13" s="24">
        <v>20</v>
      </c>
      <c r="AX13" s="24">
        <v>22.7</v>
      </c>
      <c r="AY13" s="24">
        <v>25.4</v>
      </c>
      <c r="AZ13" s="24">
        <v>28.5</v>
      </c>
      <c r="BA13" s="24">
        <v>28.9</v>
      </c>
      <c r="BB13" s="24">
        <v>27.8</v>
      </c>
      <c r="BC13" s="24">
        <v>34.5</v>
      </c>
      <c r="BD13" s="24">
        <v>39.5</v>
      </c>
      <c r="BE13" s="24">
        <v>41.8</v>
      </c>
      <c r="BF13" s="24">
        <v>45.6</v>
      </c>
      <c r="BG13" s="24">
        <v>47.7</v>
      </c>
      <c r="BH13" s="24">
        <v>48.6</v>
      </c>
    </row>
    <row r="14" spans="1:76" ht="4.1500000000000004" customHeight="1">
      <c r="A14" s="12"/>
      <c r="B14" s="13"/>
      <c r="C14" s="14"/>
      <c r="D14" s="14"/>
      <c r="F14" s="13"/>
      <c r="G14" s="15"/>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P14" s="17"/>
      <c r="BQ14" s="17"/>
      <c r="BR14" s="17"/>
      <c r="BS14" s="17"/>
      <c r="BT14" s="17"/>
      <c r="BU14" s="17"/>
      <c r="BV14" s="17"/>
      <c r="BW14" s="17"/>
      <c r="BX14" s="17"/>
    </row>
    <row r="15" spans="1:76">
      <c r="A15" s="90" t="s">
        <v>117</v>
      </c>
      <c r="B15" s="2" t="s">
        <v>81</v>
      </c>
      <c r="C15" s="7" t="s">
        <v>91</v>
      </c>
      <c r="D15" s="7" t="s">
        <v>116</v>
      </c>
      <c r="E15" s="7">
        <v>11.5</v>
      </c>
      <c r="F15" s="17">
        <v>580</v>
      </c>
      <c r="G15" s="17">
        <v>614</v>
      </c>
      <c r="H15" s="17">
        <v>675</v>
      </c>
      <c r="I15" s="17">
        <v>712</v>
      </c>
      <c r="J15" s="17">
        <v>893</v>
      </c>
      <c r="K15" s="17">
        <v>1001</v>
      </c>
      <c r="L15" s="17">
        <v>1485</v>
      </c>
      <c r="M15" s="17">
        <v>1740</v>
      </c>
      <c r="N15" s="17">
        <v>2080</v>
      </c>
      <c r="O15" s="17">
        <v>2356</v>
      </c>
      <c r="P15" s="17">
        <v>2723</v>
      </c>
      <c r="Q15" s="17">
        <v>3058</v>
      </c>
      <c r="R15" s="17">
        <v>3580</v>
      </c>
      <c r="S15" s="17">
        <v>4558</v>
      </c>
      <c r="T15" s="17">
        <v>5952</v>
      </c>
      <c r="U15" s="17">
        <v>7394</v>
      </c>
      <c r="V15" s="17">
        <v>8339</v>
      </c>
      <c r="W15" s="17">
        <v>8139</v>
      </c>
      <c r="X15" s="17">
        <v>8222</v>
      </c>
      <c r="Y15" s="17">
        <v>8064</v>
      </c>
      <c r="Z15" s="17">
        <v>6994</v>
      </c>
      <c r="AA15" s="17">
        <v>6819</v>
      </c>
      <c r="AB15" s="17">
        <v>6487</v>
      </c>
      <c r="AC15" s="17">
        <v>7709</v>
      </c>
      <c r="AD15" s="17">
        <v>9144</v>
      </c>
      <c r="AE15" s="17">
        <v>10325</v>
      </c>
      <c r="AF15" s="17">
        <v>10653</v>
      </c>
      <c r="AG15" s="17">
        <v>9453</v>
      </c>
      <c r="AH15" s="17">
        <v>9299</v>
      </c>
      <c r="AI15" s="17">
        <v>8509</v>
      </c>
      <c r="AJ15" s="17">
        <v>7335</v>
      </c>
      <c r="AK15" s="17">
        <v>6270</v>
      </c>
      <c r="AL15" s="17">
        <v>4740</v>
      </c>
      <c r="AM15" s="17">
        <v>4096</v>
      </c>
      <c r="AN15" s="17">
        <v>3902</v>
      </c>
      <c r="AO15" s="17">
        <v>4628</v>
      </c>
      <c r="AP15" s="17">
        <v>3959</v>
      </c>
      <c r="AQ15" s="17">
        <v>3754</v>
      </c>
      <c r="AR15" s="17">
        <v>3970</v>
      </c>
      <c r="AS15" s="17">
        <v>6411</v>
      </c>
      <c r="AT15" s="17">
        <v>9551</v>
      </c>
      <c r="AU15" s="17">
        <v>10875</v>
      </c>
      <c r="AV15" s="17">
        <v>11846</v>
      </c>
      <c r="AW15" s="17">
        <v>13972</v>
      </c>
      <c r="AX15" s="17">
        <v>13924</v>
      </c>
      <c r="AY15" s="17">
        <v>14977</v>
      </c>
      <c r="AZ15" s="17">
        <v>15290</v>
      </c>
      <c r="BA15" s="17">
        <v>16568</v>
      </c>
      <c r="BB15" s="17">
        <v>18951</v>
      </c>
      <c r="BC15" s="17">
        <v>16524</v>
      </c>
      <c r="BD15" s="17">
        <v>17102</v>
      </c>
      <c r="BE15" s="17">
        <v>17496</v>
      </c>
      <c r="BF15" s="17">
        <v>17675</v>
      </c>
      <c r="BG15" s="17">
        <v>20139</v>
      </c>
      <c r="BH15" s="17">
        <v>21326</v>
      </c>
    </row>
    <row r="16" spans="1:76">
      <c r="A16" s="90"/>
      <c r="B16" s="13" t="s">
        <v>84</v>
      </c>
      <c r="C16" s="14"/>
      <c r="D16" s="7" t="s">
        <v>116</v>
      </c>
      <c r="E16" s="7">
        <v>11.5</v>
      </c>
      <c r="F16" s="24">
        <v>1.4</v>
      </c>
      <c r="G16" s="24">
        <v>1.4</v>
      </c>
      <c r="H16" s="24">
        <v>1.4</v>
      </c>
      <c r="I16" s="24">
        <v>1.2</v>
      </c>
      <c r="J16" s="24">
        <v>1.3</v>
      </c>
      <c r="K16" s="24">
        <v>1.2</v>
      </c>
      <c r="L16" s="24">
        <v>1.5</v>
      </c>
      <c r="M16" s="24">
        <v>1.7</v>
      </c>
      <c r="N16" s="24">
        <v>1.8</v>
      </c>
      <c r="O16" s="24">
        <v>1.8</v>
      </c>
      <c r="P16" s="24">
        <v>1.8</v>
      </c>
      <c r="Q16" s="24">
        <v>1.7</v>
      </c>
      <c r="R16" s="24">
        <v>1.9</v>
      </c>
      <c r="S16" s="24">
        <v>2.1</v>
      </c>
      <c r="T16" s="24">
        <v>2.5</v>
      </c>
      <c r="U16" s="24">
        <v>2.8</v>
      </c>
      <c r="V16" s="24">
        <v>2.9</v>
      </c>
      <c r="W16" s="24">
        <v>2.5</v>
      </c>
      <c r="X16" s="24">
        <v>2.2000000000000002</v>
      </c>
      <c r="Y16" s="24">
        <v>2</v>
      </c>
      <c r="Z16" s="24">
        <v>1.7</v>
      </c>
      <c r="AA16" s="24">
        <v>1.6</v>
      </c>
      <c r="AB16" s="24">
        <v>1.5</v>
      </c>
      <c r="AC16" s="24">
        <v>1.7</v>
      </c>
      <c r="AD16" s="24">
        <v>1.8</v>
      </c>
      <c r="AE16" s="24">
        <v>2</v>
      </c>
      <c r="AF16" s="24">
        <v>1.9</v>
      </c>
      <c r="AG16" s="24">
        <v>1.6</v>
      </c>
      <c r="AH16" s="24">
        <v>1.5</v>
      </c>
      <c r="AI16" s="24">
        <v>1.3</v>
      </c>
      <c r="AJ16" s="24">
        <v>1</v>
      </c>
      <c r="AK16" s="24">
        <v>0.8</v>
      </c>
      <c r="AL16" s="24">
        <v>0.6</v>
      </c>
      <c r="AM16" s="24">
        <v>0.5</v>
      </c>
      <c r="AN16" s="24">
        <v>0.4</v>
      </c>
      <c r="AO16" s="24">
        <v>0.5</v>
      </c>
      <c r="AP16" s="24">
        <v>0.4</v>
      </c>
      <c r="AQ16" s="24">
        <v>0.3</v>
      </c>
      <c r="AR16" s="24">
        <v>0.3</v>
      </c>
      <c r="AS16" s="24">
        <v>0.5</v>
      </c>
      <c r="AT16" s="24">
        <v>0.7</v>
      </c>
      <c r="AU16" s="24">
        <v>0.7</v>
      </c>
      <c r="AV16" s="24">
        <v>0.8</v>
      </c>
      <c r="AW16" s="24">
        <v>0.9</v>
      </c>
      <c r="AX16" s="24">
        <v>0.9</v>
      </c>
      <c r="AY16" s="24">
        <v>0.9</v>
      </c>
      <c r="AZ16" s="24">
        <v>0.9</v>
      </c>
      <c r="BA16" s="24">
        <v>0.9</v>
      </c>
      <c r="BB16" s="24">
        <v>1</v>
      </c>
      <c r="BC16" s="24">
        <v>0.8</v>
      </c>
      <c r="BD16" s="24">
        <v>0.8</v>
      </c>
      <c r="BE16" s="24">
        <v>0.8</v>
      </c>
      <c r="BF16" s="24">
        <v>0.8</v>
      </c>
      <c r="BG16" s="24">
        <v>0.9</v>
      </c>
      <c r="BH16" s="24">
        <v>0.9</v>
      </c>
    </row>
    <row r="17" spans="1:78" ht="4.1500000000000004" customHeight="1">
      <c r="A17" s="12"/>
      <c r="B17" s="13"/>
      <c r="C17" s="14"/>
      <c r="D17" s="14"/>
      <c r="F17" s="14"/>
      <c r="G17" s="7"/>
      <c r="H17" s="15"/>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R17" s="17"/>
      <c r="BS17" s="17"/>
      <c r="BT17" s="17"/>
      <c r="BU17" s="17"/>
      <c r="BV17" s="17"/>
      <c r="BW17" s="17"/>
      <c r="BX17" s="17"/>
      <c r="BY17" s="17"/>
      <c r="BZ17" s="17"/>
    </row>
    <row r="18" spans="1:78">
      <c r="A18" s="90" t="s">
        <v>118</v>
      </c>
      <c r="B18" s="13" t="s">
        <v>81</v>
      </c>
      <c r="C18" s="7" t="s">
        <v>98</v>
      </c>
      <c r="D18" s="7" t="s">
        <v>119</v>
      </c>
      <c r="E18" s="7">
        <v>11.7</v>
      </c>
      <c r="AF18" s="32"/>
      <c r="AG18" s="32"/>
      <c r="AH18" s="32"/>
      <c r="AI18" s="18">
        <v>-10424</v>
      </c>
      <c r="AJ18" s="18">
        <v>-10287</v>
      </c>
      <c r="AK18" s="18">
        <v>-15330</v>
      </c>
      <c r="AL18" s="18">
        <v>-18856</v>
      </c>
      <c r="AM18" s="18">
        <v>-4740</v>
      </c>
      <c r="AN18" s="18">
        <v>11066</v>
      </c>
      <c r="AO18" s="18">
        <v>14293</v>
      </c>
      <c r="AP18" s="18">
        <v>42677</v>
      </c>
      <c r="AQ18" s="18">
        <v>67122</v>
      </c>
      <c r="AR18" s="18">
        <v>15452</v>
      </c>
      <c r="AS18" s="18">
        <v>-50383</v>
      </c>
      <c r="AT18" s="18">
        <v>-100504</v>
      </c>
      <c r="AU18" s="18">
        <v>-252046</v>
      </c>
      <c r="AV18" s="18">
        <v>-207769</v>
      </c>
      <c r="AW18" s="18">
        <v>-261596</v>
      </c>
      <c r="AX18" s="18">
        <v>-308390</v>
      </c>
      <c r="AY18" s="18">
        <v>-423674</v>
      </c>
      <c r="AZ18" s="18">
        <v>-390897</v>
      </c>
      <c r="BA18" s="18">
        <v>-418135</v>
      </c>
      <c r="BB18" s="18">
        <v>-543459</v>
      </c>
      <c r="BC18" s="18">
        <v>-664892</v>
      </c>
      <c r="BD18" s="18">
        <v>-725230</v>
      </c>
      <c r="BE18" s="18">
        <v>-632376</v>
      </c>
      <c r="BF18" s="18">
        <v>-716888</v>
      </c>
      <c r="BG18" s="18">
        <v>-788036</v>
      </c>
      <c r="BH18" s="18">
        <v>-837634</v>
      </c>
    </row>
    <row r="19" spans="1:78">
      <c r="A19" s="90"/>
      <c r="B19" s="13" t="s">
        <v>84</v>
      </c>
      <c r="C19" s="14"/>
      <c r="D19" s="7" t="s">
        <v>119</v>
      </c>
      <c r="E19" s="7">
        <v>11.7</v>
      </c>
      <c r="AF19" s="32"/>
      <c r="AG19" s="32"/>
      <c r="AH19" s="32"/>
      <c r="AI19" s="15">
        <v>-1.6</v>
      </c>
      <c r="AJ19" s="15">
        <v>-1.5</v>
      </c>
      <c r="AK19" s="15">
        <v>-2</v>
      </c>
      <c r="AL19" s="15">
        <v>-2.2999999999999998</v>
      </c>
      <c r="AM19" s="15">
        <v>-0.5</v>
      </c>
      <c r="AN19" s="15">
        <v>1.2</v>
      </c>
      <c r="AO19" s="15">
        <v>1.4</v>
      </c>
      <c r="AP19" s="15">
        <v>3.9</v>
      </c>
      <c r="AQ19" s="15">
        <v>5.7</v>
      </c>
      <c r="AR19" s="15">
        <v>1.2</v>
      </c>
      <c r="AS19" s="15">
        <v>-3.9</v>
      </c>
      <c r="AT19" s="15">
        <v>-7.1</v>
      </c>
      <c r="AU19" s="15">
        <v>-16.8</v>
      </c>
      <c r="AV19" s="15">
        <v>-13.5</v>
      </c>
      <c r="AW19" s="15">
        <v>-16.399999999999999</v>
      </c>
      <c r="AX19" s="15">
        <v>-19</v>
      </c>
      <c r="AY19" s="15">
        <v>-25.6</v>
      </c>
      <c r="AZ19" s="15">
        <v>-22.2</v>
      </c>
      <c r="BA19" s="15">
        <v>-22.7</v>
      </c>
      <c r="BB19" s="15">
        <v>-27.9</v>
      </c>
      <c r="BC19" s="15">
        <v>-33.6</v>
      </c>
      <c r="BD19" s="15">
        <v>-35.1</v>
      </c>
      <c r="BE19" s="15">
        <v>-28.7</v>
      </c>
      <c r="BF19" s="15">
        <v>-32.1</v>
      </c>
      <c r="BG19" s="15">
        <v>-33.799999999999997</v>
      </c>
      <c r="BH19" s="15">
        <v>-34.200000000000003</v>
      </c>
    </row>
    <row r="20" spans="1:78" ht="4.1500000000000004" customHeight="1">
      <c r="A20" s="12"/>
      <c r="B20" s="13"/>
      <c r="C20" s="14"/>
      <c r="D20" s="14"/>
      <c r="AF20" s="16"/>
      <c r="AG20" s="16"/>
      <c r="AH20" s="16"/>
      <c r="AI20" s="14"/>
      <c r="AJ20" s="7"/>
      <c r="AK20" s="15"/>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R20" s="17"/>
      <c r="BS20" s="17"/>
      <c r="BT20" s="17"/>
      <c r="BU20" s="17"/>
      <c r="BV20" s="17"/>
      <c r="BW20" s="17"/>
      <c r="BX20" s="17"/>
      <c r="BY20" s="17"/>
      <c r="BZ20" s="17"/>
    </row>
    <row r="21" spans="1:78">
      <c r="A21" s="90" t="s">
        <v>120</v>
      </c>
      <c r="B21" s="13" t="s">
        <v>81</v>
      </c>
      <c r="C21" s="7" t="s">
        <v>101</v>
      </c>
      <c r="D21" s="7" t="s">
        <v>119</v>
      </c>
      <c r="E21" s="7">
        <v>11.7</v>
      </c>
      <c r="AF21" s="32"/>
      <c r="AG21" s="32"/>
      <c r="AH21" s="32"/>
      <c r="AI21" s="18">
        <v>-70414</v>
      </c>
      <c r="AJ21" s="18">
        <v>-75544</v>
      </c>
      <c r="AK21" s="18">
        <v>-81707</v>
      </c>
      <c r="AL21" s="18">
        <v>-86456</v>
      </c>
      <c r="AM21" s="18">
        <v>-75976</v>
      </c>
      <c r="AN21" s="18">
        <v>-62372</v>
      </c>
      <c r="AO21" s="18">
        <v>-63442</v>
      </c>
      <c r="AP21" s="18">
        <v>-39370</v>
      </c>
      <c r="AQ21" s="18">
        <v>-18428</v>
      </c>
      <c r="AR21" s="18">
        <v>-75465</v>
      </c>
      <c r="AS21" s="18">
        <v>-148930</v>
      </c>
      <c r="AT21" s="18">
        <v>-203904</v>
      </c>
      <c r="AU21" s="18">
        <v>-360672</v>
      </c>
      <c r="AV21" s="18">
        <v>-317843</v>
      </c>
      <c r="AW21" s="18">
        <v>-375882</v>
      </c>
      <c r="AX21" s="18">
        <v>-427169</v>
      </c>
      <c r="AY21" s="18">
        <v>-548028</v>
      </c>
      <c r="AZ21" s="18">
        <v>-529225</v>
      </c>
      <c r="BA21" s="18">
        <v>-562183</v>
      </c>
      <c r="BB21" s="18">
        <v>-694448</v>
      </c>
      <c r="BC21" s="18">
        <v>-840557</v>
      </c>
      <c r="BD21" s="18">
        <v>-905924</v>
      </c>
      <c r="BE21" s="18">
        <v>-824290</v>
      </c>
      <c r="BF21" s="18">
        <v>-919036</v>
      </c>
      <c r="BG21" s="18">
        <v>-1000212</v>
      </c>
      <c r="BH21" s="18">
        <v>-1059087</v>
      </c>
    </row>
    <row r="22" spans="1:78">
      <c r="A22" s="90"/>
      <c r="B22" s="13" t="s">
        <v>84</v>
      </c>
      <c r="C22" s="14"/>
      <c r="D22" s="7" t="s">
        <v>119</v>
      </c>
      <c r="E22" s="7">
        <v>11.7</v>
      </c>
      <c r="AF22" s="32"/>
      <c r="AG22" s="32"/>
      <c r="AH22" s="32"/>
      <c r="AI22" s="15">
        <v>-10.6</v>
      </c>
      <c r="AJ22" s="15">
        <v>-10.7</v>
      </c>
      <c r="AK22" s="15">
        <v>-10.8</v>
      </c>
      <c r="AL22" s="15">
        <v>-10.8</v>
      </c>
      <c r="AM22" s="15">
        <v>-8.8000000000000007</v>
      </c>
      <c r="AN22" s="15">
        <v>-6.7</v>
      </c>
      <c r="AO22" s="15">
        <v>-6.4</v>
      </c>
      <c r="AP22" s="15">
        <v>-3.6</v>
      </c>
      <c r="AQ22" s="15">
        <v>-1.6</v>
      </c>
      <c r="AR22" s="15">
        <v>-6</v>
      </c>
      <c r="AS22" s="15">
        <v>-11.4</v>
      </c>
      <c r="AT22" s="15">
        <v>-14.4</v>
      </c>
      <c r="AU22" s="15">
        <v>-24</v>
      </c>
      <c r="AV22" s="15">
        <v>-20.7</v>
      </c>
      <c r="AW22" s="15">
        <v>-23.5</v>
      </c>
      <c r="AX22" s="15">
        <v>-26.3</v>
      </c>
      <c r="AY22" s="15">
        <v>-33.1</v>
      </c>
      <c r="AZ22" s="15">
        <v>-30.1</v>
      </c>
      <c r="BA22" s="15">
        <v>-30.5</v>
      </c>
      <c r="BB22" s="15">
        <v>-35.700000000000003</v>
      </c>
      <c r="BC22" s="15">
        <v>-42.4</v>
      </c>
      <c r="BD22" s="15">
        <v>-43.8</v>
      </c>
      <c r="BE22" s="15">
        <v>-37.5</v>
      </c>
      <c r="BF22" s="15">
        <v>-41.2</v>
      </c>
      <c r="BG22" s="15">
        <v>-43</v>
      </c>
      <c r="BH22" s="15">
        <v>-43.3</v>
      </c>
    </row>
    <row r="23" spans="1:78">
      <c r="A23" s="25"/>
      <c r="B23" s="13"/>
      <c r="C23" s="1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row>
    <row r="24" spans="1:78">
      <c r="A24" s="25"/>
      <c r="B24" s="13"/>
      <c r="C24" s="1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row>
    <row r="25" spans="1:78">
      <c r="A25" s="22" t="s">
        <v>103</v>
      </c>
      <c r="B25" s="13"/>
      <c r="C25" s="14"/>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7"/>
      <c r="AU25" s="27"/>
      <c r="AV25" s="27"/>
      <c r="AW25" s="27"/>
      <c r="AX25" s="27"/>
      <c r="AY25" s="27"/>
      <c r="AZ25" s="27"/>
      <c r="BA25" s="27"/>
      <c r="BB25" s="27"/>
      <c r="BC25" s="27"/>
      <c r="BD25" s="27"/>
      <c r="BE25" s="27"/>
      <c r="BF25" s="27"/>
      <c r="BG25" s="27"/>
      <c r="BH25" s="27"/>
    </row>
    <row r="26" spans="1:78">
      <c r="A26" s="22" t="s">
        <v>121</v>
      </c>
      <c r="B26" s="13"/>
      <c r="C26" s="14"/>
      <c r="D26" s="14"/>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7"/>
      <c r="AU26" s="27"/>
      <c r="AV26" s="27"/>
      <c r="AW26" s="27"/>
      <c r="AX26" s="27"/>
      <c r="AY26" s="27"/>
      <c r="AZ26" s="27"/>
      <c r="BA26" s="27"/>
      <c r="BB26" s="27"/>
      <c r="BC26" s="27"/>
      <c r="BD26" s="27"/>
      <c r="BE26" s="27"/>
      <c r="BF26" s="27"/>
      <c r="BG26" s="27"/>
      <c r="BH26" s="27"/>
    </row>
    <row r="27" spans="1:78">
      <c r="A27" s="22" t="s">
        <v>122</v>
      </c>
    </row>
    <row r="28" spans="1:78">
      <c r="A28" s="22" t="s">
        <v>123</v>
      </c>
      <c r="D28" s="14"/>
    </row>
    <row r="29" spans="1:78">
      <c r="A29" s="22" t="s">
        <v>107</v>
      </c>
    </row>
    <row r="30" spans="1:78">
      <c r="A30" s="22" t="s">
        <v>124</v>
      </c>
      <c r="D30" s="14"/>
      <c r="BA30" s="17"/>
    </row>
    <row r="31" spans="1:78">
      <c r="A31" s="22" t="s">
        <v>125</v>
      </c>
      <c r="BA31" s="17"/>
    </row>
    <row r="32" spans="1:78">
      <c r="A32" s="22" t="s">
        <v>126</v>
      </c>
    </row>
    <row r="33" spans="1:50">
      <c r="A33" s="22" t="s">
        <v>127</v>
      </c>
    </row>
    <row r="36" spans="1:50">
      <c r="D36" s="14"/>
    </row>
    <row r="37" spans="1:50">
      <c r="A37" s="22"/>
    </row>
    <row r="38" spans="1:50">
      <c r="A38" s="2"/>
    </row>
    <row r="40" spans="1:50">
      <c r="A40" s="22"/>
      <c r="C40" s="2"/>
    </row>
    <row r="41" spans="1:50">
      <c r="C41" s="2"/>
      <c r="AX41" s="17"/>
    </row>
    <row r="42" spans="1:50">
      <c r="C42" s="2"/>
      <c r="AX42" s="17"/>
    </row>
    <row r="43" spans="1:50">
      <c r="C43" s="2"/>
      <c r="AX43" s="17"/>
    </row>
    <row r="44" spans="1:50">
      <c r="C44" s="2"/>
      <c r="AX44" s="17"/>
    </row>
    <row r="45" spans="1:50">
      <c r="C45" s="2"/>
      <c r="AX45" s="17"/>
    </row>
    <row r="46" spans="1:50">
      <c r="C46" s="2"/>
      <c r="AX46" s="17"/>
    </row>
    <row r="47" spans="1:50">
      <c r="C47" s="2"/>
      <c r="AX47" s="17"/>
    </row>
    <row r="48" spans="1:50">
      <c r="G48" s="17"/>
    </row>
    <row r="49" spans="7:7">
      <c r="G49" s="17"/>
    </row>
    <row r="50" spans="7:7">
      <c r="G50" s="17"/>
    </row>
    <row r="51" spans="7:7">
      <c r="G51" s="17"/>
    </row>
    <row r="52" spans="7:7">
      <c r="G52" s="17"/>
    </row>
    <row r="53" spans="7:7">
      <c r="G53" s="17"/>
    </row>
    <row r="54" spans="7:7">
      <c r="G54" s="17"/>
    </row>
    <row r="55" spans="7:7">
      <c r="G55" s="17"/>
    </row>
    <row r="56" spans="7:7">
      <c r="G56" s="17"/>
    </row>
    <row r="57" spans="7:7">
      <c r="G57" s="17"/>
    </row>
    <row r="58" spans="7:7">
      <c r="G58" s="17"/>
    </row>
    <row r="59" spans="7:7">
      <c r="G59" s="17"/>
    </row>
    <row r="60" spans="7:7">
      <c r="G60" s="17"/>
    </row>
    <row r="61" spans="7:7">
      <c r="G61" s="17"/>
    </row>
    <row r="62" spans="7:7">
      <c r="G62" s="17"/>
    </row>
    <row r="63" spans="7:7">
      <c r="G63" s="17"/>
    </row>
    <row r="64" spans="7:7">
      <c r="G64" s="17"/>
    </row>
    <row r="65" spans="7:7">
      <c r="G65" s="17"/>
    </row>
    <row r="66" spans="7:7">
      <c r="G66" s="17"/>
    </row>
    <row r="67" spans="7:7">
      <c r="G67" s="17"/>
    </row>
    <row r="68" spans="7:7">
      <c r="G68" s="17"/>
    </row>
  </sheetData>
  <mergeCells count="5">
    <mergeCell ref="A6:A7"/>
    <mergeCell ref="A12:A13"/>
    <mergeCell ref="A15:A16"/>
    <mergeCell ref="A18:A19"/>
    <mergeCell ref="A21:A22"/>
  </mergeCells>
  <pageMargins left="0.7" right="0.7" top="0.75" bottom="0.75" header="0.3" footer="0.3"/>
  <pageSetup paperSize="9" orientation="portrait" horizontalDpi="1200" verticalDpi="1200" r:id="rId1"/>
  <headerFooter>
    <oddHeader>&amp;C&amp;"Calibri"&amp;10&amp;KFF0000OFFICIAL&amp;1#</oddHeader>
    <oddFooter>&amp;C&amp;1#&amp;"Calibri"&amp;10&amp;KFF0000OFFICIAL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06527-C340-4E60-B4C6-42A01C065784}">
  <dimension ref="A1:BX43"/>
  <sheetViews>
    <sheetView zoomScaleNormal="100" workbookViewId="0">
      <pane xSplit="2" ySplit="4" topLeftCell="C5" activePane="bottomRight" state="frozen"/>
      <selection pane="bottomRight"/>
      <selection pane="bottomLeft" activeCell="B23" sqref="B23"/>
      <selection pane="topRight" activeCell="B23" sqref="B23"/>
    </sheetView>
  </sheetViews>
  <sheetFormatPr defaultColWidth="8.7109375" defaultRowHeight="15"/>
  <cols>
    <col min="1" max="1" width="37.5703125" style="23" customWidth="1"/>
    <col min="2" max="2" width="12.42578125" style="2" customWidth="1"/>
    <col min="3" max="3" width="6.7109375" style="7" customWidth="1"/>
    <col min="4" max="4" width="15.42578125" style="7" customWidth="1"/>
    <col min="5" max="5" width="16" style="2" customWidth="1"/>
    <col min="6" max="34" width="10.7109375" style="2" customWidth="1"/>
    <col min="35" max="65" width="8.7109375" style="2"/>
    <col min="66" max="66" width="11.7109375" style="2" bestFit="1" customWidth="1"/>
    <col min="67" max="16384" width="8.7109375" style="2"/>
  </cols>
  <sheetData>
    <row r="1" spans="1:76" ht="15.75">
      <c r="A1" s="6" t="s">
        <v>128</v>
      </c>
      <c r="C1" s="7" t="s">
        <v>17</v>
      </c>
      <c r="D1" s="5"/>
    </row>
    <row r="2" spans="1:76" ht="15.75">
      <c r="A2" s="6" t="s">
        <v>18</v>
      </c>
    </row>
    <row r="3" spans="1:76" s="29" customFormat="1">
      <c r="A3" s="8"/>
      <c r="B3" s="8" t="s">
        <v>19</v>
      </c>
      <c r="C3" s="9" t="s">
        <v>20</v>
      </c>
      <c r="D3" s="9" t="s">
        <v>21</v>
      </c>
      <c r="E3" s="8" t="s">
        <v>21</v>
      </c>
      <c r="F3" s="28" t="s">
        <v>48</v>
      </c>
      <c r="G3" s="28" t="s">
        <v>49</v>
      </c>
      <c r="H3" s="28" t="s">
        <v>50</v>
      </c>
      <c r="I3" s="28" t="s">
        <v>51</v>
      </c>
      <c r="J3" s="28" t="s">
        <v>52</v>
      </c>
      <c r="K3" s="28" t="s">
        <v>53</v>
      </c>
      <c r="L3" s="28" t="s">
        <v>54</v>
      </c>
      <c r="M3" s="28" t="s">
        <v>55</v>
      </c>
      <c r="N3" s="28" t="s">
        <v>56</v>
      </c>
      <c r="O3" s="28" t="s">
        <v>57</v>
      </c>
      <c r="P3" s="28" t="s">
        <v>58</v>
      </c>
      <c r="Q3" s="28" t="s">
        <v>59</v>
      </c>
      <c r="R3" s="28" t="s">
        <v>60</v>
      </c>
      <c r="S3" s="28" t="s">
        <v>61</v>
      </c>
      <c r="T3" s="28" t="s">
        <v>62</v>
      </c>
      <c r="U3" s="28" t="s">
        <v>63</v>
      </c>
      <c r="V3" s="28" t="s">
        <v>64</v>
      </c>
      <c r="W3" s="28" t="s">
        <v>65</v>
      </c>
      <c r="X3" s="28" t="s">
        <v>66</v>
      </c>
      <c r="Y3" s="28" t="s">
        <v>67</v>
      </c>
      <c r="Z3" s="28" t="s">
        <v>68</v>
      </c>
      <c r="AA3" s="28" t="s">
        <v>69</v>
      </c>
      <c r="AB3" s="28" t="s">
        <v>70</v>
      </c>
      <c r="AC3" s="10" t="s">
        <v>71</v>
      </c>
      <c r="AD3" s="10" t="s">
        <v>72</v>
      </c>
      <c r="AE3" s="10" t="s">
        <v>73</v>
      </c>
      <c r="AF3" s="10" t="s">
        <v>74</v>
      </c>
      <c r="AG3" s="10" t="s">
        <v>75</v>
      </c>
      <c r="AH3" s="10" t="s">
        <v>76</v>
      </c>
    </row>
    <row r="4" spans="1:76" s="29" customFormat="1">
      <c r="A4" s="8"/>
      <c r="B4" s="8"/>
      <c r="C4" s="9"/>
      <c r="D4" s="9" t="s">
        <v>77</v>
      </c>
      <c r="E4" s="8" t="s">
        <v>78</v>
      </c>
      <c r="F4" s="28"/>
      <c r="G4" s="28"/>
      <c r="H4" s="28"/>
      <c r="I4" s="28"/>
      <c r="J4" s="28"/>
      <c r="K4" s="28"/>
      <c r="L4" s="28"/>
      <c r="M4" s="28"/>
      <c r="N4" s="28"/>
      <c r="O4" s="28"/>
      <c r="P4" s="28"/>
      <c r="Q4" s="28"/>
      <c r="R4" s="28"/>
      <c r="S4" s="28"/>
      <c r="T4" s="28"/>
      <c r="U4" s="28"/>
      <c r="V4" s="28"/>
      <c r="W4" s="28"/>
      <c r="X4" s="28"/>
      <c r="Y4" s="28"/>
      <c r="Z4" s="28"/>
      <c r="AA4" s="28"/>
      <c r="AB4" s="28"/>
      <c r="AC4" s="10"/>
      <c r="AD4" s="10" t="s">
        <v>79</v>
      </c>
      <c r="AE4" s="10" t="s">
        <v>79</v>
      </c>
      <c r="AF4" s="10" t="s">
        <v>79</v>
      </c>
      <c r="AG4" s="10" t="s">
        <v>79</v>
      </c>
      <c r="AH4" s="10" t="s">
        <v>79</v>
      </c>
    </row>
    <row r="5" spans="1:76" ht="4.1500000000000004" customHeight="1">
      <c r="A5" s="12"/>
      <c r="B5" s="13"/>
      <c r="C5" s="14"/>
      <c r="D5" s="14"/>
      <c r="E5" s="7"/>
      <c r="F5" s="15"/>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P5" s="17"/>
      <c r="BQ5" s="17"/>
      <c r="BR5" s="17"/>
      <c r="BS5" s="17"/>
      <c r="BT5" s="17"/>
      <c r="BU5" s="17"/>
      <c r="BV5" s="17"/>
      <c r="BW5" s="17"/>
      <c r="BX5" s="17"/>
    </row>
    <row r="6" spans="1:76">
      <c r="A6" s="90" t="s">
        <v>129</v>
      </c>
      <c r="B6" s="2" t="s">
        <v>81</v>
      </c>
      <c r="C6" s="14"/>
      <c r="D6" s="7" t="s">
        <v>130</v>
      </c>
      <c r="E6" s="7">
        <v>11.6</v>
      </c>
      <c r="F6" s="18">
        <v>141688</v>
      </c>
      <c r="G6" s="18">
        <v>146820</v>
      </c>
      <c r="H6" s="18">
        <v>152106</v>
      </c>
      <c r="I6" s="18">
        <v>167304</v>
      </c>
      <c r="J6" s="18">
        <v>186106</v>
      </c>
      <c r="K6" s="18">
        <v>190432</v>
      </c>
      <c r="L6" s="18">
        <v>206778</v>
      </c>
      <c r="M6" s="18">
        <v>222042</v>
      </c>
      <c r="N6" s="18">
        <v>242354</v>
      </c>
      <c r="O6" s="18">
        <v>260569</v>
      </c>
      <c r="P6" s="18">
        <v>277895</v>
      </c>
      <c r="Q6" s="18">
        <v>303402</v>
      </c>
      <c r="R6" s="18">
        <v>298508</v>
      </c>
      <c r="S6" s="18">
        <v>292387</v>
      </c>
      <c r="T6" s="18">
        <v>309204</v>
      </c>
      <c r="U6" s="18">
        <v>337324</v>
      </c>
      <c r="V6" s="18">
        <v>359496</v>
      </c>
      <c r="W6" s="18">
        <v>374151</v>
      </c>
      <c r="X6" s="18">
        <v>379455</v>
      </c>
      <c r="Y6" s="18">
        <v>395055</v>
      </c>
      <c r="Z6" s="18">
        <v>415723</v>
      </c>
      <c r="AA6" s="18">
        <v>456280</v>
      </c>
      <c r="AB6" s="18">
        <v>493346</v>
      </c>
      <c r="AC6" s="18">
        <v>486278</v>
      </c>
      <c r="AD6" s="18">
        <v>523012</v>
      </c>
      <c r="AE6" s="18">
        <v>542528</v>
      </c>
      <c r="AF6" s="18">
        <v>530340</v>
      </c>
      <c r="AG6" s="18">
        <v>563969</v>
      </c>
      <c r="AH6" s="18">
        <v>597323</v>
      </c>
    </row>
    <row r="7" spans="1:76">
      <c r="A7" s="90"/>
      <c r="B7" s="13" t="s">
        <v>84</v>
      </c>
      <c r="C7" s="14"/>
      <c r="D7" s="7" t="s">
        <v>130</v>
      </c>
      <c r="E7" s="7">
        <v>11.6</v>
      </c>
      <c r="F7" s="15">
        <v>25.5</v>
      </c>
      <c r="G7" s="15">
        <v>24.9</v>
      </c>
      <c r="H7" s="15">
        <v>24.5</v>
      </c>
      <c r="I7" s="15">
        <v>25.3</v>
      </c>
      <c r="J7" s="15">
        <v>26.3</v>
      </c>
      <c r="K7" s="15">
        <v>25.2</v>
      </c>
      <c r="L7" s="15">
        <v>25.8</v>
      </c>
      <c r="M7" s="15">
        <v>25.7</v>
      </c>
      <c r="N7" s="15">
        <v>26.2</v>
      </c>
      <c r="O7" s="15">
        <v>26.1</v>
      </c>
      <c r="P7" s="15">
        <v>25.5</v>
      </c>
      <c r="Q7" s="15">
        <v>25.7</v>
      </c>
      <c r="R7" s="15">
        <v>23.7</v>
      </c>
      <c r="S7" s="15">
        <v>22.4</v>
      </c>
      <c r="T7" s="15">
        <v>21.8</v>
      </c>
      <c r="U7" s="15">
        <v>22.5</v>
      </c>
      <c r="V7" s="15">
        <v>23.4</v>
      </c>
      <c r="W7" s="15">
        <v>23.4</v>
      </c>
      <c r="X7" s="15">
        <v>23.4</v>
      </c>
      <c r="Y7" s="15">
        <v>23.8</v>
      </c>
      <c r="Z7" s="15">
        <v>23.6</v>
      </c>
      <c r="AA7" s="15">
        <v>24.8</v>
      </c>
      <c r="AB7" s="15">
        <v>25.3</v>
      </c>
      <c r="AC7" s="15">
        <v>24.5</v>
      </c>
      <c r="AD7" s="15">
        <v>25.3</v>
      </c>
      <c r="AE7" s="15">
        <v>24.7</v>
      </c>
      <c r="AF7" s="15">
        <v>23.8</v>
      </c>
      <c r="AG7" s="15">
        <v>24.2</v>
      </c>
      <c r="AH7" s="15">
        <v>24.4</v>
      </c>
    </row>
    <row r="8" spans="1:76" ht="4.1500000000000004" customHeight="1">
      <c r="A8" s="12"/>
      <c r="B8" s="13"/>
      <c r="C8" s="14"/>
      <c r="D8" s="14"/>
      <c r="E8" s="7"/>
      <c r="F8" s="15"/>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P8" s="17"/>
      <c r="BQ8" s="17"/>
      <c r="BR8" s="17"/>
      <c r="BS8" s="17"/>
      <c r="BT8" s="17"/>
      <c r="BU8" s="17"/>
      <c r="BV8" s="17"/>
      <c r="BW8" s="17"/>
      <c r="BX8" s="17"/>
    </row>
    <row r="9" spans="1:76">
      <c r="A9" s="30" t="s">
        <v>131</v>
      </c>
      <c r="B9" s="2" t="s">
        <v>81</v>
      </c>
      <c r="C9" s="14" t="s">
        <v>82</v>
      </c>
      <c r="D9" s="7" t="s">
        <v>132</v>
      </c>
      <c r="E9" s="7">
        <v>11.8</v>
      </c>
      <c r="F9" s="18"/>
      <c r="G9" s="18"/>
      <c r="H9" s="18"/>
      <c r="I9" s="18">
        <v>153409</v>
      </c>
      <c r="J9" s="18">
        <v>175876</v>
      </c>
      <c r="K9" s="18">
        <v>178410</v>
      </c>
      <c r="L9" s="18">
        <v>195319</v>
      </c>
      <c r="M9" s="18">
        <v>210541</v>
      </c>
      <c r="N9" s="18">
        <v>230490</v>
      </c>
      <c r="O9" s="18">
        <v>245846</v>
      </c>
      <c r="P9" s="18">
        <v>262876</v>
      </c>
      <c r="Q9" s="18">
        <v>286869</v>
      </c>
      <c r="R9" s="18">
        <v>279303</v>
      </c>
      <c r="S9" s="18">
        <v>268841</v>
      </c>
      <c r="T9" s="18">
        <v>289566</v>
      </c>
      <c r="U9" s="18">
        <v>317413</v>
      </c>
      <c r="V9" s="18">
        <v>338106</v>
      </c>
      <c r="W9" s="18">
        <v>353239</v>
      </c>
      <c r="X9" s="18">
        <v>356321</v>
      </c>
      <c r="Y9" s="18">
        <v>369410</v>
      </c>
      <c r="Z9" s="18">
        <v>388641</v>
      </c>
      <c r="AA9" s="18">
        <v>427183</v>
      </c>
      <c r="AB9" s="18">
        <v>456072</v>
      </c>
      <c r="AC9" s="18">
        <v>447526</v>
      </c>
      <c r="AD9" s="18">
        <v>480221</v>
      </c>
      <c r="AE9" s="18">
        <v>504041</v>
      </c>
      <c r="AF9" s="18">
        <v>491087</v>
      </c>
      <c r="AG9" s="18">
        <v>519722</v>
      </c>
      <c r="AH9" s="18">
        <v>551989</v>
      </c>
    </row>
    <row r="10" spans="1:76">
      <c r="A10" s="30"/>
      <c r="B10" s="13" t="s">
        <v>84</v>
      </c>
      <c r="C10" s="14"/>
      <c r="D10" s="7" t="s">
        <v>132</v>
      </c>
      <c r="E10" s="7">
        <v>11.8</v>
      </c>
      <c r="F10" s="15"/>
      <c r="G10" s="15"/>
      <c r="H10" s="15"/>
      <c r="I10" s="15">
        <v>23.2</v>
      </c>
      <c r="J10" s="15">
        <v>24.9</v>
      </c>
      <c r="K10" s="15">
        <v>23.6</v>
      </c>
      <c r="L10" s="15">
        <v>24.3</v>
      </c>
      <c r="M10" s="15">
        <v>24.4</v>
      </c>
      <c r="N10" s="15">
        <v>24.9</v>
      </c>
      <c r="O10" s="15">
        <v>24.6</v>
      </c>
      <c r="P10" s="15">
        <v>24.2</v>
      </c>
      <c r="Q10" s="15">
        <v>24.3</v>
      </c>
      <c r="R10" s="15">
        <v>22.2</v>
      </c>
      <c r="S10" s="15">
        <v>20.6</v>
      </c>
      <c r="T10" s="15">
        <v>20.399999999999999</v>
      </c>
      <c r="U10" s="15">
        <v>21.2</v>
      </c>
      <c r="V10" s="15">
        <v>22</v>
      </c>
      <c r="W10" s="15">
        <v>22.1</v>
      </c>
      <c r="X10" s="15">
        <v>22</v>
      </c>
      <c r="Y10" s="15">
        <v>22.3</v>
      </c>
      <c r="Z10" s="15">
        <v>22.1</v>
      </c>
      <c r="AA10" s="15">
        <v>23.2</v>
      </c>
      <c r="AB10" s="15">
        <v>23.4</v>
      </c>
      <c r="AC10" s="15">
        <v>22.6</v>
      </c>
      <c r="AD10" s="15">
        <v>23.2</v>
      </c>
      <c r="AE10" s="15">
        <v>22.9</v>
      </c>
      <c r="AF10" s="15">
        <v>22</v>
      </c>
      <c r="AG10" s="15">
        <v>22.3</v>
      </c>
      <c r="AH10" s="15">
        <v>22.6</v>
      </c>
    </row>
    <row r="11" spans="1:76" ht="4.1500000000000004" customHeight="1">
      <c r="A11" s="19"/>
      <c r="B11" s="13"/>
      <c r="C11" s="14"/>
      <c r="D11" s="14"/>
      <c r="E11" s="7"/>
      <c r="F11" s="15"/>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P11" s="17"/>
      <c r="BQ11" s="17"/>
      <c r="BR11" s="17"/>
      <c r="BS11" s="17"/>
      <c r="BT11" s="17"/>
      <c r="BU11" s="17"/>
      <c r="BV11" s="17"/>
      <c r="BW11" s="17"/>
      <c r="BX11" s="17"/>
    </row>
    <row r="12" spans="1:76">
      <c r="A12" s="30" t="s">
        <v>133</v>
      </c>
      <c r="B12" s="2" t="s">
        <v>81</v>
      </c>
      <c r="C12" s="14" t="s">
        <v>82</v>
      </c>
      <c r="D12" s="7" t="s">
        <v>132</v>
      </c>
      <c r="E12" s="7">
        <v>11.8</v>
      </c>
      <c r="F12" s="18"/>
      <c r="G12" s="18"/>
      <c r="H12" s="18"/>
      <c r="I12" s="18">
        <v>13895</v>
      </c>
      <c r="J12" s="18">
        <v>10229</v>
      </c>
      <c r="K12" s="18">
        <v>12022</v>
      </c>
      <c r="L12" s="18">
        <v>11458</v>
      </c>
      <c r="M12" s="18">
        <v>11501</v>
      </c>
      <c r="N12" s="18">
        <v>11863</v>
      </c>
      <c r="O12" s="18">
        <v>14723</v>
      </c>
      <c r="P12" s="18">
        <v>15019</v>
      </c>
      <c r="Q12" s="18">
        <v>16534</v>
      </c>
      <c r="R12" s="18">
        <v>19206</v>
      </c>
      <c r="S12" s="18">
        <v>23546</v>
      </c>
      <c r="T12" s="18">
        <v>19639</v>
      </c>
      <c r="U12" s="18">
        <v>19911</v>
      </c>
      <c r="V12" s="18">
        <v>21390</v>
      </c>
      <c r="W12" s="18">
        <v>20912</v>
      </c>
      <c r="X12" s="18">
        <v>23134</v>
      </c>
      <c r="Y12" s="18">
        <v>25645</v>
      </c>
      <c r="Z12" s="18">
        <v>27082</v>
      </c>
      <c r="AA12" s="18">
        <v>29097</v>
      </c>
      <c r="AB12" s="18">
        <v>37274</v>
      </c>
      <c r="AC12" s="18">
        <v>38752</v>
      </c>
      <c r="AD12" s="18">
        <v>42791</v>
      </c>
      <c r="AE12" s="18">
        <v>38487</v>
      </c>
      <c r="AF12" s="18">
        <v>39254</v>
      </c>
      <c r="AG12" s="18">
        <v>44246</v>
      </c>
      <c r="AH12" s="18">
        <v>45335</v>
      </c>
    </row>
    <row r="13" spans="1:76">
      <c r="A13" s="30"/>
      <c r="B13" s="13" t="s">
        <v>84</v>
      </c>
      <c r="C13" s="14"/>
      <c r="D13" s="7" t="s">
        <v>132</v>
      </c>
      <c r="E13" s="7">
        <v>11.8</v>
      </c>
      <c r="F13" s="15"/>
      <c r="G13" s="15"/>
      <c r="H13" s="15"/>
      <c r="I13" s="15">
        <v>2.1</v>
      </c>
      <c r="J13" s="15">
        <v>1.4</v>
      </c>
      <c r="K13" s="15">
        <v>1.6</v>
      </c>
      <c r="L13" s="15">
        <v>1.4</v>
      </c>
      <c r="M13" s="15">
        <v>1.3</v>
      </c>
      <c r="N13" s="15">
        <v>1.3</v>
      </c>
      <c r="O13" s="15">
        <v>1.5</v>
      </c>
      <c r="P13" s="15">
        <v>1.4</v>
      </c>
      <c r="Q13" s="15">
        <v>1.4</v>
      </c>
      <c r="R13" s="15">
        <v>1.5</v>
      </c>
      <c r="S13" s="15">
        <v>1.8</v>
      </c>
      <c r="T13" s="15">
        <v>1.4</v>
      </c>
      <c r="U13" s="15">
        <v>1.3</v>
      </c>
      <c r="V13" s="15">
        <v>1.4</v>
      </c>
      <c r="W13" s="15">
        <v>1.3</v>
      </c>
      <c r="X13" s="15">
        <v>1.4</v>
      </c>
      <c r="Y13" s="15">
        <v>1.5</v>
      </c>
      <c r="Z13" s="15">
        <v>1.5</v>
      </c>
      <c r="AA13" s="15">
        <v>1.6</v>
      </c>
      <c r="AB13" s="15">
        <v>1.9</v>
      </c>
      <c r="AC13" s="15">
        <v>2</v>
      </c>
      <c r="AD13" s="15">
        <v>2.1</v>
      </c>
      <c r="AE13" s="15">
        <v>1.7</v>
      </c>
      <c r="AF13" s="15">
        <v>1.8</v>
      </c>
      <c r="AG13" s="15">
        <v>1.9</v>
      </c>
      <c r="AH13" s="15">
        <v>1.9</v>
      </c>
    </row>
    <row r="14" spans="1:76" ht="4.1500000000000004" customHeight="1">
      <c r="A14" s="12"/>
      <c r="B14" s="13"/>
      <c r="C14" s="14"/>
      <c r="D14" s="14"/>
      <c r="E14" s="7"/>
      <c r="F14" s="15"/>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P14" s="17"/>
      <c r="BQ14" s="17"/>
      <c r="BR14" s="17"/>
      <c r="BS14" s="17"/>
      <c r="BT14" s="17"/>
      <c r="BU14" s="17"/>
      <c r="BV14" s="17"/>
      <c r="BW14" s="17"/>
      <c r="BX14" s="17"/>
    </row>
    <row r="15" spans="1:76">
      <c r="A15" s="90" t="s">
        <v>134</v>
      </c>
      <c r="B15" s="2" t="s">
        <v>81</v>
      </c>
      <c r="C15" s="14"/>
      <c r="D15" s="7" t="s">
        <v>130</v>
      </c>
      <c r="E15" s="7">
        <v>11.6</v>
      </c>
      <c r="F15" s="18">
        <v>145940</v>
      </c>
      <c r="G15" s="18">
        <v>148788</v>
      </c>
      <c r="H15" s="18">
        <v>146925</v>
      </c>
      <c r="I15" s="18">
        <v>155728</v>
      </c>
      <c r="J15" s="18">
        <v>180277</v>
      </c>
      <c r="K15" s="18">
        <v>193214</v>
      </c>
      <c r="L15" s="18">
        <v>201402</v>
      </c>
      <c r="M15" s="18">
        <v>215634</v>
      </c>
      <c r="N15" s="18">
        <v>229427</v>
      </c>
      <c r="O15" s="18">
        <v>241977</v>
      </c>
      <c r="P15" s="18">
        <v>259197</v>
      </c>
      <c r="Q15" s="18">
        <v>280335</v>
      </c>
      <c r="R15" s="18">
        <v>324889</v>
      </c>
      <c r="S15" s="18">
        <v>340354</v>
      </c>
      <c r="T15" s="18">
        <v>356710</v>
      </c>
      <c r="U15" s="18">
        <v>377948</v>
      </c>
      <c r="V15" s="18">
        <v>383351</v>
      </c>
      <c r="W15" s="18">
        <v>415691</v>
      </c>
      <c r="X15" s="18">
        <v>418956</v>
      </c>
      <c r="Y15" s="18">
        <v>430739</v>
      </c>
      <c r="Z15" s="18">
        <v>449712</v>
      </c>
      <c r="AA15" s="18">
        <v>461490</v>
      </c>
      <c r="AB15" s="18">
        <v>485869</v>
      </c>
      <c r="AC15" s="18">
        <v>578117</v>
      </c>
      <c r="AD15" s="18">
        <v>651916</v>
      </c>
      <c r="AE15" s="18">
        <v>633838</v>
      </c>
      <c r="AF15" s="18">
        <v>616313</v>
      </c>
      <c r="AG15" s="18">
        <v>636582</v>
      </c>
      <c r="AH15" s="18">
        <v>650558</v>
      </c>
    </row>
    <row r="16" spans="1:76">
      <c r="A16" s="90"/>
      <c r="B16" s="13" t="s">
        <v>84</v>
      </c>
      <c r="C16" s="14"/>
      <c r="D16" s="7" t="s">
        <v>130</v>
      </c>
      <c r="E16" s="7">
        <v>11.6</v>
      </c>
      <c r="F16" s="15">
        <v>26.2</v>
      </c>
      <c r="G16" s="15">
        <v>25.3</v>
      </c>
      <c r="H16" s="15">
        <v>23.7</v>
      </c>
      <c r="I16" s="15">
        <v>23.5</v>
      </c>
      <c r="J16" s="15">
        <v>25.5</v>
      </c>
      <c r="K16" s="15">
        <v>25.6</v>
      </c>
      <c r="L16" s="15">
        <v>25.1</v>
      </c>
      <c r="M16" s="15">
        <v>25</v>
      </c>
      <c r="N16" s="15">
        <v>24.8</v>
      </c>
      <c r="O16" s="15">
        <v>24.2</v>
      </c>
      <c r="P16" s="15">
        <v>23.8</v>
      </c>
      <c r="Q16" s="15">
        <v>23.8</v>
      </c>
      <c r="R16" s="15">
        <v>25.8</v>
      </c>
      <c r="S16" s="15">
        <v>26.1</v>
      </c>
      <c r="T16" s="15">
        <v>25.2</v>
      </c>
      <c r="U16" s="15">
        <v>25.2</v>
      </c>
      <c r="V16" s="15">
        <v>25</v>
      </c>
      <c r="W16" s="15">
        <v>26</v>
      </c>
      <c r="X16" s="15">
        <v>25.8</v>
      </c>
      <c r="Y16" s="15">
        <v>26</v>
      </c>
      <c r="Z16" s="15">
        <v>25.6</v>
      </c>
      <c r="AA16" s="15">
        <v>25</v>
      </c>
      <c r="AB16" s="15">
        <v>25</v>
      </c>
      <c r="AC16" s="15">
        <v>29.2</v>
      </c>
      <c r="AD16" s="15">
        <v>31.5</v>
      </c>
      <c r="AE16" s="15">
        <v>28.8</v>
      </c>
      <c r="AF16" s="15">
        <v>27.6</v>
      </c>
      <c r="AG16" s="15">
        <v>27.3</v>
      </c>
      <c r="AH16" s="15">
        <v>26.6</v>
      </c>
    </row>
    <row r="17" spans="1:76" ht="4.1500000000000004" customHeight="1">
      <c r="A17" s="12"/>
      <c r="B17" s="13"/>
      <c r="C17" s="14"/>
      <c r="E17" s="7"/>
      <c r="F17" s="15"/>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P17" s="17"/>
      <c r="BQ17" s="17"/>
      <c r="BR17" s="17"/>
      <c r="BS17" s="17"/>
      <c r="BT17" s="17"/>
      <c r="BU17" s="17"/>
      <c r="BV17" s="17"/>
      <c r="BW17" s="17"/>
      <c r="BX17" s="17"/>
    </row>
    <row r="18" spans="1:76">
      <c r="A18" s="90" t="s">
        <v>135</v>
      </c>
      <c r="B18" s="2" t="s">
        <v>81</v>
      </c>
      <c r="C18" s="14" t="s">
        <v>89</v>
      </c>
      <c r="D18" s="7" t="s">
        <v>130</v>
      </c>
      <c r="E18" s="7">
        <v>11.6</v>
      </c>
      <c r="F18" s="18">
        <v>-4252</v>
      </c>
      <c r="G18" s="18">
        <v>-1968</v>
      </c>
      <c r="H18" s="18">
        <v>5181</v>
      </c>
      <c r="I18" s="18">
        <v>11576</v>
      </c>
      <c r="J18" s="18">
        <v>5829</v>
      </c>
      <c r="K18" s="18">
        <v>-2782</v>
      </c>
      <c r="L18" s="18">
        <v>5376</v>
      </c>
      <c r="M18" s="18">
        <v>6409</v>
      </c>
      <c r="N18" s="18">
        <v>12926</v>
      </c>
      <c r="O18" s="18">
        <v>18592</v>
      </c>
      <c r="P18" s="18">
        <v>18698</v>
      </c>
      <c r="Q18" s="18">
        <v>23068</v>
      </c>
      <c r="R18" s="18">
        <v>-26382</v>
      </c>
      <c r="S18" s="18">
        <v>-47967</v>
      </c>
      <c r="T18" s="18">
        <v>-47506</v>
      </c>
      <c r="U18" s="18">
        <v>-40624</v>
      </c>
      <c r="V18" s="18">
        <v>-23855</v>
      </c>
      <c r="W18" s="18">
        <v>-41540</v>
      </c>
      <c r="X18" s="18">
        <v>-39501</v>
      </c>
      <c r="Y18" s="18">
        <v>-35684</v>
      </c>
      <c r="Z18" s="18">
        <v>-33989</v>
      </c>
      <c r="AA18" s="18">
        <v>-5209</v>
      </c>
      <c r="AB18" s="18">
        <v>7476</v>
      </c>
      <c r="AC18" s="18">
        <v>-91839</v>
      </c>
      <c r="AD18" s="18">
        <v>-128904</v>
      </c>
      <c r="AE18" s="18">
        <v>-91310</v>
      </c>
      <c r="AF18" s="18">
        <v>-85973</v>
      </c>
      <c r="AG18" s="18">
        <v>-72614</v>
      </c>
      <c r="AH18" s="18">
        <v>-53235</v>
      </c>
    </row>
    <row r="19" spans="1:76">
      <c r="A19" s="90"/>
      <c r="B19" s="13" t="s">
        <v>84</v>
      </c>
      <c r="C19" s="14"/>
      <c r="D19" s="7" t="s">
        <v>130</v>
      </c>
      <c r="E19" s="7">
        <v>11.6</v>
      </c>
      <c r="F19" s="15">
        <v>-0.8</v>
      </c>
      <c r="G19" s="15">
        <v>-0.3</v>
      </c>
      <c r="H19" s="15">
        <v>0.8</v>
      </c>
      <c r="I19" s="15">
        <v>1.7</v>
      </c>
      <c r="J19" s="15">
        <v>0.8</v>
      </c>
      <c r="K19" s="15">
        <v>-0.4</v>
      </c>
      <c r="L19" s="15">
        <v>0.7</v>
      </c>
      <c r="M19" s="15">
        <v>0.7</v>
      </c>
      <c r="N19" s="15">
        <v>1.4</v>
      </c>
      <c r="O19" s="15">
        <v>1.9</v>
      </c>
      <c r="P19" s="15">
        <v>1.7</v>
      </c>
      <c r="Q19" s="15">
        <v>2</v>
      </c>
      <c r="R19" s="15">
        <v>-2.1</v>
      </c>
      <c r="S19" s="15">
        <v>-3.7</v>
      </c>
      <c r="T19" s="15">
        <v>-3.4</v>
      </c>
      <c r="U19" s="15">
        <v>-2.7</v>
      </c>
      <c r="V19" s="15">
        <v>-1.6</v>
      </c>
      <c r="W19" s="15">
        <v>-2.6</v>
      </c>
      <c r="X19" s="15">
        <v>-2.4</v>
      </c>
      <c r="Y19" s="15">
        <v>-2.2000000000000002</v>
      </c>
      <c r="Z19" s="15">
        <v>-1.9</v>
      </c>
      <c r="AA19" s="15">
        <v>-0.3</v>
      </c>
      <c r="AB19" s="15">
        <v>0.4</v>
      </c>
      <c r="AC19" s="15">
        <v>-4.5999999999999996</v>
      </c>
      <c r="AD19" s="15">
        <v>-6.2</v>
      </c>
      <c r="AE19" s="15">
        <v>-4.0999999999999996</v>
      </c>
      <c r="AF19" s="15">
        <v>-3.9</v>
      </c>
      <c r="AG19" s="15">
        <v>-3.1</v>
      </c>
      <c r="AH19" s="15">
        <v>-2.2000000000000002</v>
      </c>
    </row>
    <row r="20" spans="1:76" ht="4.1500000000000004" customHeight="1">
      <c r="A20" s="12"/>
      <c r="B20" s="13"/>
      <c r="C20" s="14"/>
      <c r="D20" s="14"/>
      <c r="E20" s="7"/>
      <c r="F20" s="15"/>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P20" s="17"/>
      <c r="BQ20" s="17"/>
      <c r="BR20" s="17"/>
      <c r="BS20" s="17"/>
      <c r="BT20" s="17"/>
      <c r="BU20" s="17"/>
      <c r="BV20" s="17"/>
      <c r="BW20" s="17"/>
      <c r="BX20" s="17"/>
    </row>
    <row r="21" spans="1:76">
      <c r="A21" s="90" t="s">
        <v>136</v>
      </c>
      <c r="B21" s="2" t="s">
        <v>81</v>
      </c>
      <c r="C21" s="14"/>
      <c r="D21" s="7" t="s">
        <v>130</v>
      </c>
      <c r="E21" s="7">
        <v>11.6</v>
      </c>
      <c r="F21" s="18">
        <v>90</v>
      </c>
      <c r="G21" s="18">
        <v>147</v>
      </c>
      <c r="H21" s="18">
        <v>1433</v>
      </c>
      <c r="I21" s="18">
        <v>-69</v>
      </c>
      <c r="J21" s="18">
        <v>8</v>
      </c>
      <c r="K21" s="18">
        <v>382</v>
      </c>
      <c r="L21" s="18">
        <v>287</v>
      </c>
      <c r="M21" s="18">
        <v>660</v>
      </c>
      <c r="N21" s="18">
        <v>1034</v>
      </c>
      <c r="O21" s="18">
        <v>2498</v>
      </c>
      <c r="P21" s="18">
        <v>2333</v>
      </c>
      <c r="Q21" s="18">
        <v>2593</v>
      </c>
      <c r="R21" s="18">
        <v>4064</v>
      </c>
      <c r="S21" s="18">
        <v>6433</v>
      </c>
      <c r="T21" s="18">
        <v>5297</v>
      </c>
      <c r="U21" s="18">
        <v>4850</v>
      </c>
      <c r="V21" s="18">
        <v>987</v>
      </c>
      <c r="W21" s="18">
        <v>3850</v>
      </c>
      <c r="X21" s="18">
        <v>2706</v>
      </c>
      <c r="Y21" s="18">
        <v>3829</v>
      </c>
      <c r="Z21" s="18">
        <v>2876</v>
      </c>
      <c r="AA21" s="18">
        <v>1284</v>
      </c>
      <c r="AB21" s="18">
        <v>6126</v>
      </c>
      <c r="AC21" s="18">
        <v>4005</v>
      </c>
      <c r="AD21" s="18">
        <v>7204</v>
      </c>
      <c r="AE21" s="18">
        <v>11593</v>
      </c>
      <c r="AF21" s="18">
        <v>11376</v>
      </c>
      <c r="AG21" s="18">
        <v>10920</v>
      </c>
      <c r="AH21" s="18">
        <v>8205</v>
      </c>
    </row>
    <row r="22" spans="1:76">
      <c r="A22" s="90"/>
      <c r="B22" s="13" t="s">
        <v>84</v>
      </c>
      <c r="C22" s="14"/>
      <c r="D22" s="7" t="s">
        <v>130</v>
      </c>
      <c r="E22" s="7">
        <v>11.6</v>
      </c>
      <c r="F22" s="15">
        <v>0</v>
      </c>
      <c r="G22" s="15">
        <v>0</v>
      </c>
      <c r="H22" s="15">
        <v>0.2</v>
      </c>
      <c r="I22" s="15">
        <v>0</v>
      </c>
      <c r="J22" s="15">
        <v>0</v>
      </c>
      <c r="K22" s="15">
        <v>0.1</v>
      </c>
      <c r="L22" s="15">
        <v>0</v>
      </c>
      <c r="M22" s="15">
        <v>0.1</v>
      </c>
      <c r="N22" s="15">
        <v>0.1</v>
      </c>
      <c r="O22" s="15">
        <v>0.3</v>
      </c>
      <c r="P22" s="15">
        <v>0.2</v>
      </c>
      <c r="Q22" s="15">
        <v>0.2</v>
      </c>
      <c r="R22" s="15">
        <v>0.3</v>
      </c>
      <c r="S22" s="15">
        <v>0.5</v>
      </c>
      <c r="T22" s="15">
        <v>0.4</v>
      </c>
      <c r="U22" s="15">
        <v>0.3</v>
      </c>
      <c r="V22" s="15">
        <v>0.1</v>
      </c>
      <c r="W22" s="15">
        <v>0.2</v>
      </c>
      <c r="X22" s="15">
        <v>0.2</v>
      </c>
      <c r="Y22" s="15">
        <v>0.2</v>
      </c>
      <c r="Z22" s="15">
        <v>0.2</v>
      </c>
      <c r="AA22" s="15">
        <v>0.1</v>
      </c>
      <c r="AB22" s="15">
        <v>0.3</v>
      </c>
      <c r="AC22" s="15">
        <v>0.2</v>
      </c>
      <c r="AD22" s="15">
        <v>0.3</v>
      </c>
      <c r="AE22" s="15">
        <v>0.5</v>
      </c>
      <c r="AF22" s="15">
        <v>0.5</v>
      </c>
      <c r="AG22" s="15">
        <v>0.5</v>
      </c>
      <c r="AH22" s="15">
        <v>0.3</v>
      </c>
    </row>
    <row r="23" spans="1:76" ht="4.1500000000000004" customHeight="1">
      <c r="A23" s="12"/>
      <c r="B23" s="13"/>
      <c r="C23" s="14"/>
      <c r="D23" s="14"/>
      <c r="E23" s="7"/>
      <c r="F23" s="15"/>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P23" s="17"/>
      <c r="BQ23" s="17"/>
      <c r="BR23" s="17"/>
      <c r="BS23" s="17"/>
      <c r="BT23" s="17"/>
      <c r="BU23" s="17"/>
      <c r="BV23" s="17"/>
      <c r="BW23" s="17"/>
      <c r="BX23" s="17"/>
    </row>
    <row r="24" spans="1:76">
      <c r="A24" s="90" t="s">
        <v>137</v>
      </c>
      <c r="B24" s="2" t="s">
        <v>81</v>
      </c>
      <c r="C24" s="14" t="s">
        <v>96</v>
      </c>
      <c r="D24" s="7" t="s">
        <v>130</v>
      </c>
      <c r="E24" s="7">
        <v>11.6</v>
      </c>
      <c r="F24" s="18">
        <v>-4342</v>
      </c>
      <c r="G24" s="18">
        <v>-2115</v>
      </c>
      <c r="H24" s="18">
        <v>3748</v>
      </c>
      <c r="I24" s="18">
        <v>11645</v>
      </c>
      <c r="J24" s="18">
        <v>5820</v>
      </c>
      <c r="K24" s="18">
        <v>-3164</v>
      </c>
      <c r="L24" s="18">
        <v>5088</v>
      </c>
      <c r="M24" s="18">
        <v>5749</v>
      </c>
      <c r="N24" s="18">
        <v>11892</v>
      </c>
      <c r="O24" s="18">
        <v>16094</v>
      </c>
      <c r="P24" s="18">
        <v>16365</v>
      </c>
      <c r="Q24" s="18">
        <v>20475</v>
      </c>
      <c r="R24" s="18">
        <v>-30445</v>
      </c>
      <c r="S24" s="18">
        <v>-54400</v>
      </c>
      <c r="T24" s="18">
        <v>-52802</v>
      </c>
      <c r="U24" s="18">
        <v>-45474</v>
      </c>
      <c r="V24" s="18">
        <v>-24842</v>
      </c>
      <c r="W24" s="18">
        <v>-45390</v>
      </c>
      <c r="X24" s="18">
        <v>-42206</v>
      </c>
      <c r="Y24" s="18">
        <v>-39513</v>
      </c>
      <c r="Z24" s="18">
        <v>-36865</v>
      </c>
      <c r="AA24" s="18">
        <v>-6493</v>
      </c>
      <c r="AB24" s="18">
        <v>1350</v>
      </c>
      <c r="AC24" s="18">
        <v>-95844</v>
      </c>
      <c r="AD24" s="18">
        <v>-136108</v>
      </c>
      <c r="AE24" s="18">
        <v>-102903</v>
      </c>
      <c r="AF24" s="18">
        <v>-97349</v>
      </c>
      <c r="AG24" s="18">
        <v>-83534</v>
      </c>
      <c r="AH24" s="18">
        <v>-61440</v>
      </c>
    </row>
    <row r="25" spans="1:76">
      <c r="A25" s="90"/>
      <c r="B25" s="13" t="s">
        <v>84</v>
      </c>
      <c r="C25" s="14"/>
      <c r="D25" s="7" t="s">
        <v>130</v>
      </c>
      <c r="E25" s="7">
        <v>11.6</v>
      </c>
      <c r="F25" s="15">
        <v>-0.8</v>
      </c>
      <c r="G25" s="15">
        <v>-0.4</v>
      </c>
      <c r="H25" s="15">
        <v>0.6</v>
      </c>
      <c r="I25" s="15">
        <v>1.8</v>
      </c>
      <c r="J25" s="15">
        <v>0.8</v>
      </c>
      <c r="K25" s="15">
        <v>-0.4</v>
      </c>
      <c r="L25" s="15">
        <v>0.6</v>
      </c>
      <c r="M25" s="15">
        <v>0.7</v>
      </c>
      <c r="N25" s="15">
        <v>1.3</v>
      </c>
      <c r="O25" s="15">
        <v>1.6</v>
      </c>
      <c r="P25" s="15">
        <v>1.5</v>
      </c>
      <c r="Q25" s="15">
        <v>1.7</v>
      </c>
      <c r="R25" s="15">
        <v>-2.4</v>
      </c>
      <c r="S25" s="15">
        <v>-4.2</v>
      </c>
      <c r="T25" s="15">
        <v>-3.7</v>
      </c>
      <c r="U25" s="15">
        <v>-3</v>
      </c>
      <c r="V25" s="15">
        <v>-1.6</v>
      </c>
      <c r="W25" s="15">
        <v>-2.8</v>
      </c>
      <c r="X25" s="15">
        <v>-2.6</v>
      </c>
      <c r="Y25" s="15">
        <v>-2.4</v>
      </c>
      <c r="Z25" s="15">
        <v>-2.1</v>
      </c>
      <c r="AA25" s="15">
        <v>-0.4</v>
      </c>
      <c r="AB25" s="15">
        <v>0.1</v>
      </c>
      <c r="AC25" s="15">
        <v>-4.8</v>
      </c>
      <c r="AD25" s="15">
        <v>-6.6</v>
      </c>
      <c r="AE25" s="15">
        <v>-4.7</v>
      </c>
      <c r="AF25" s="15">
        <v>-4.4000000000000004</v>
      </c>
      <c r="AG25" s="15">
        <v>-3.6</v>
      </c>
      <c r="AH25" s="15">
        <v>-2.5</v>
      </c>
    </row>
    <row r="26" spans="1:76">
      <c r="A26" s="25"/>
      <c r="B26" s="13"/>
      <c r="C26" s="14"/>
      <c r="D26" s="14"/>
      <c r="E26" s="7"/>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row>
    <row r="27" spans="1:76">
      <c r="A27" s="25"/>
      <c r="B27" s="13"/>
      <c r="C27" s="14"/>
      <c r="E27" s="13"/>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row>
    <row r="28" spans="1:76">
      <c r="A28" s="22" t="s">
        <v>103</v>
      </c>
      <c r="AH28" s="17"/>
    </row>
    <row r="29" spans="1:76">
      <c r="A29" s="22" t="s">
        <v>138</v>
      </c>
      <c r="AH29" s="17"/>
    </row>
    <row r="30" spans="1:76">
      <c r="A30" s="22" t="s">
        <v>139</v>
      </c>
      <c r="AH30" s="17"/>
    </row>
    <row r="31" spans="1:76">
      <c r="A31" s="22" t="s">
        <v>140</v>
      </c>
      <c r="AH31" s="17"/>
    </row>
    <row r="32" spans="1:76">
      <c r="A32" s="22" t="s">
        <v>107</v>
      </c>
      <c r="AH32" s="17"/>
    </row>
    <row r="33" spans="1:56">
      <c r="A33" s="22"/>
      <c r="AH33" s="17"/>
    </row>
    <row r="34" spans="1:56">
      <c r="AH34" s="17"/>
      <c r="BD34" s="17"/>
    </row>
    <row r="35" spans="1:56">
      <c r="AH35" s="17"/>
      <c r="BD35" s="17"/>
    </row>
    <row r="36" spans="1:56">
      <c r="AH36" s="17"/>
      <c r="BD36" s="17"/>
    </row>
    <row r="37" spans="1:56">
      <c r="AH37" s="17"/>
      <c r="BD37" s="17"/>
    </row>
    <row r="38" spans="1:56">
      <c r="AH38" s="17"/>
      <c r="BD38" s="17"/>
    </row>
    <row r="39" spans="1:56">
      <c r="AH39" s="17"/>
      <c r="BD39" s="17"/>
    </row>
    <row r="40" spans="1:56">
      <c r="AH40" s="17"/>
      <c r="BD40" s="17"/>
    </row>
    <row r="41" spans="1:56">
      <c r="AH41" s="17"/>
      <c r="BD41" s="17"/>
    </row>
    <row r="42" spans="1:56">
      <c r="AH42" s="17"/>
      <c r="BD42" s="17"/>
    </row>
    <row r="43" spans="1:56">
      <c r="AH43" s="17"/>
    </row>
  </sheetData>
  <mergeCells count="5">
    <mergeCell ref="A6:A7"/>
    <mergeCell ref="A15:A16"/>
    <mergeCell ref="A18:A19"/>
    <mergeCell ref="A21:A22"/>
    <mergeCell ref="A24:A25"/>
  </mergeCells>
  <pageMargins left="0.7" right="0.7" top="0.75" bottom="0.75" header="0.3" footer="0.3"/>
  <pageSetup paperSize="9" orientation="portrait" horizontalDpi="1200" verticalDpi="1200" r:id="rId1"/>
  <headerFooter>
    <oddHeader>&amp;C&amp;"Calibri"&amp;10&amp;KFF0000OFFICIAL&amp;1#</oddHeader>
    <oddFooter>&amp;C&amp;1#&amp;"Calibri"&amp;10&amp;KFF0000OFFICIAL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8A9A8-C427-4A0D-ADE3-63B7DD22EEE5}">
  <dimension ref="A1:BZ59"/>
  <sheetViews>
    <sheetView zoomScaleNormal="100" workbookViewId="0">
      <pane xSplit="2" ySplit="4" topLeftCell="C5" activePane="bottomRight" state="frozen"/>
      <selection pane="bottomRight"/>
      <selection pane="bottomLeft" activeCell="B23" sqref="B23"/>
      <selection pane="topRight" activeCell="B23" sqref="B23"/>
    </sheetView>
  </sheetViews>
  <sheetFormatPr defaultColWidth="8.7109375" defaultRowHeight="15"/>
  <cols>
    <col min="1" max="1" width="37.5703125" style="2" customWidth="1"/>
    <col min="2" max="2" width="12.42578125" style="33" customWidth="1"/>
    <col min="3" max="3" width="6.7109375" style="7" customWidth="1"/>
    <col min="4" max="4" width="15.42578125" style="7" customWidth="1"/>
    <col min="5" max="5" width="17.28515625" style="7" customWidth="1"/>
    <col min="6" max="42" width="10.7109375" style="2" customWidth="1"/>
    <col min="43" max="61" width="8.7109375" style="2"/>
    <col min="62" max="62" width="11.28515625" style="2" bestFit="1" customWidth="1"/>
    <col min="63" max="66" width="10.5703125" style="2" bestFit="1" customWidth="1"/>
    <col min="67" max="16384" width="8.7109375" style="2"/>
  </cols>
  <sheetData>
    <row r="1" spans="1:78" ht="15.75">
      <c r="A1" s="6" t="s">
        <v>141</v>
      </c>
      <c r="C1" s="7" t="s">
        <v>17</v>
      </c>
      <c r="D1" s="5"/>
    </row>
    <row r="2" spans="1:78" ht="15.75">
      <c r="A2" s="6"/>
    </row>
    <row r="3" spans="1:78" s="29" customFormat="1">
      <c r="A3" s="28"/>
      <c r="B3" s="8" t="s">
        <v>19</v>
      </c>
      <c r="C3" s="9" t="s">
        <v>20</v>
      </c>
      <c r="D3" s="9" t="s">
        <v>21</v>
      </c>
      <c r="E3" s="8" t="s">
        <v>21</v>
      </c>
      <c r="F3" s="10" t="s">
        <v>40</v>
      </c>
      <c r="G3" s="10" t="s">
        <v>41</v>
      </c>
      <c r="H3" s="10" t="s">
        <v>42</v>
      </c>
      <c r="I3" s="10" t="s">
        <v>43</v>
      </c>
      <c r="J3" s="10" t="s">
        <v>44</v>
      </c>
      <c r="K3" s="10" t="s">
        <v>45</v>
      </c>
      <c r="L3" s="10" t="s">
        <v>46</v>
      </c>
      <c r="M3" s="10" t="s">
        <v>47</v>
      </c>
      <c r="N3" s="10" t="s">
        <v>48</v>
      </c>
      <c r="O3" s="10" t="s">
        <v>49</v>
      </c>
      <c r="P3" s="10" t="s">
        <v>50</v>
      </c>
      <c r="Q3" s="10" t="s">
        <v>51</v>
      </c>
      <c r="R3" s="10" t="s">
        <v>52</v>
      </c>
      <c r="S3" s="10" t="s">
        <v>53</v>
      </c>
      <c r="T3" s="10" t="s">
        <v>54</v>
      </c>
      <c r="U3" s="10" t="s">
        <v>55</v>
      </c>
      <c r="V3" s="10" t="s">
        <v>56</v>
      </c>
      <c r="W3" s="10" t="s">
        <v>57</v>
      </c>
      <c r="X3" s="10" t="s">
        <v>58</v>
      </c>
      <c r="Y3" s="10" t="s">
        <v>59</v>
      </c>
      <c r="Z3" s="10" t="s">
        <v>60</v>
      </c>
      <c r="AA3" s="10" t="s">
        <v>61</v>
      </c>
      <c r="AB3" s="10" t="s">
        <v>62</v>
      </c>
      <c r="AC3" s="10" t="s">
        <v>63</v>
      </c>
      <c r="AD3" s="10" t="s">
        <v>64</v>
      </c>
      <c r="AE3" s="10" t="s">
        <v>65</v>
      </c>
      <c r="AF3" s="10" t="s">
        <v>66</v>
      </c>
      <c r="AG3" s="10" t="s">
        <v>67</v>
      </c>
      <c r="AH3" s="10" t="s">
        <v>68</v>
      </c>
      <c r="AI3" s="10" t="s">
        <v>69</v>
      </c>
      <c r="AJ3" s="10" t="s">
        <v>70</v>
      </c>
      <c r="AK3" s="10" t="s">
        <v>71</v>
      </c>
      <c r="AL3" s="10" t="s">
        <v>72</v>
      </c>
      <c r="AM3" s="10" t="s">
        <v>73</v>
      </c>
      <c r="AN3" s="10" t="s">
        <v>74</v>
      </c>
      <c r="AO3" s="10" t="s">
        <v>75</v>
      </c>
      <c r="AP3" s="10" t="s">
        <v>76</v>
      </c>
    </row>
    <row r="4" spans="1:78" s="29" customFormat="1">
      <c r="A4" s="28"/>
      <c r="B4" s="8"/>
      <c r="C4" s="9"/>
      <c r="D4" s="9" t="s">
        <v>77</v>
      </c>
      <c r="E4" s="8" t="s">
        <v>78</v>
      </c>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t="s">
        <v>79</v>
      </c>
      <c r="AM4" s="10" t="s">
        <v>79</v>
      </c>
      <c r="AN4" s="10" t="s">
        <v>79</v>
      </c>
      <c r="AO4" s="10" t="s">
        <v>79</v>
      </c>
      <c r="AP4" s="10" t="s">
        <v>79</v>
      </c>
    </row>
    <row r="5" spans="1:78" ht="4.1500000000000004" customHeight="1">
      <c r="A5" s="12"/>
      <c r="B5" s="34"/>
      <c r="C5" s="14"/>
      <c r="D5" s="14"/>
      <c r="F5" s="14"/>
      <c r="G5" s="7"/>
      <c r="H5" s="15"/>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R5" s="17"/>
      <c r="BS5" s="17"/>
      <c r="BT5" s="17"/>
      <c r="BU5" s="17"/>
      <c r="BV5" s="17"/>
      <c r="BW5" s="17"/>
      <c r="BX5" s="17"/>
      <c r="BY5" s="17"/>
      <c r="BZ5" s="17"/>
    </row>
    <row r="6" spans="1:78">
      <c r="A6" s="35" t="s">
        <v>142</v>
      </c>
    </row>
    <row r="7" spans="1:78">
      <c r="A7" s="36" t="s">
        <v>143</v>
      </c>
    </row>
    <row r="8" spans="1:78">
      <c r="A8" s="37" t="s">
        <v>80</v>
      </c>
      <c r="B8" s="33" t="s">
        <v>81</v>
      </c>
      <c r="C8" s="7" t="s">
        <v>82</v>
      </c>
      <c r="D8" s="7" t="s">
        <v>144</v>
      </c>
      <c r="E8" s="7">
        <v>11.9</v>
      </c>
      <c r="F8" s="18">
        <v>90748</v>
      </c>
      <c r="G8" s="18">
        <v>98625</v>
      </c>
      <c r="H8" s="18">
        <v>100227</v>
      </c>
      <c r="I8" s="18">
        <v>95840</v>
      </c>
      <c r="J8" s="18">
        <v>97633</v>
      </c>
      <c r="K8" s="18">
        <v>103824</v>
      </c>
      <c r="L8" s="18">
        <v>113458</v>
      </c>
      <c r="M8" s="18">
        <v>124429</v>
      </c>
      <c r="N8" s="18">
        <v>133592</v>
      </c>
      <c r="O8" s="18">
        <v>140736</v>
      </c>
      <c r="P8" s="18">
        <v>152063</v>
      </c>
      <c r="Q8" s="18">
        <v>166199</v>
      </c>
      <c r="R8" s="18">
        <v>182996</v>
      </c>
      <c r="S8" s="18">
        <v>187588</v>
      </c>
      <c r="T8" s="18">
        <v>204613</v>
      </c>
      <c r="U8" s="18">
        <v>217775</v>
      </c>
      <c r="V8" s="18">
        <v>235984</v>
      </c>
      <c r="W8" s="18">
        <v>255943</v>
      </c>
      <c r="X8" s="18">
        <v>272637</v>
      </c>
      <c r="Y8" s="18">
        <v>294917</v>
      </c>
      <c r="Z8" s="18">
        <v>292600</v>
      </c>
      <c r="AA8" s="18">
        <v>284662</v>
      </c>
      <c r="AB8" s="18">
        <v>302024</v>
      </c>
      <c r="AC8" s="18">
        <v>329874</v>
      </c>
      <c r="AD8" s="18">
        <v>351052</v>
      </c>
      <c r="AE8" s="18">
        <v>360322</v>
      </c>
      <c r="AF8" s="18">
        <v>378301</v>
      </c>
      <c r="AG8" s="18">
        <v>386924</v>
      </c>
      <c r="AH8" s="18">
        <v>409868</v>
      </c>
      <c r="AI8" s="18">
        <v>446905</v>
      </c>
      <c r="AJ8" s="18">
        <v>485286</v>
      </c>
      <c r="AK8" s="18">
        <v>469398</v>
      </c>
      <c r="AL8" s="18">
        <v>519913</v>
      </c>
      <c r="AM8" s="18">
        <v>532130</v>
      </c>
      <c r="AN8" s="18">
        <v>516449</v>
      </c>
      <c r="AO8" s="18">
        <v>550254</v>
      </c>
      <c r="AP8" s="18">
        <v>591165</v>
      </c>
    </row>
    <row r="9" spans="1:78">
      <c r="A9" s="37" t="s">
        <v>88</v>
      </c>
      <c r="B9" s="33" t="s">
        <v>81</v>
      </c>
      <c r="C9" s="7" t="s">
        <v>89</v>
      </c>
      <c r="D9" s="7" t="s">
        <v>144</v>
      </c>
      <c r="E9" s="7">
        <v>11.9</v>
      </c>
      <c r="F9" s="18">
        <v>85326</v>
      </c>
      <c r="G9" s="18">
        <v>92684</v>
      </c>
      <c r="H9" s="18">
        <v>100665</v>
      </c>
      <c r="I9" s="18">
        <v>108472</v>
      </c>
      <c r="J9" s="18">
        <v>115751</v>
      </c>
      <c r="K9" s="18">
        <v>122009</v>
      </c>
      <c r="L9" s="18">
        <v>127619</v>
      </c>
      <c r="M9" s="18">
        <v>135538</v>
      </c>
      <c r="N9" s="18">
        <v>139689</v>
      </c>
      <c r="O9" s="18">
        <v>140587</v>
      </c>
      <c r="P9" s="18">
        <v>148175</v>
      </c>
      <c r="Q9" s="18">
        <v>153192</v>
      </c>
      <c r="R9" s="18">
        <v>177123</v>
      </c>
      <c r="S9" s="18">
        <v>188655</v>
      </c>
      <c r="T9" s="18">
        <v>197243</v>
      </c>
      <c r="U9" s="18">
        <v>209785</v>
      </c>
      <c r="V9" s="18">
        <v>222407</v>
      </c>
      <c r="W9" s="18">
        <v>240136</v>
      </c>
      <c r="X9" s="18">
        <v>253321</v>
      </c>
      <c r="Y9" s="18">
        <v>271843</v>
      </c>
      <c r="Z9" s="18">
        <v>316046</v>
      </c>
      <c r="AA9" s="18">
        <v>336900</v>
      </c>
      <c r="AB9" s="18">
        <v>346102</v>
      </c>
      <c r="AC9" s="18">
        <v>371032</v>
      </c>
      <c r="AD9" s="18">
        <v>367204</v>
      </c>
      <c r="AE9" s="18">
        <v>406430</v>
      </c>
      <c r="AF9" s="18">
        <v>412079</v>
      </c>
      <c r="AG9" s="18">
        <v>423328</v>
      </c>
      <c r="AH9" s="18">
        <v>439375</v>
      </c>
      <c r="AI9" s="18">
        <v>452742</v>
      </c>
      <c r="AJ9" s="18">
        <v>478098</v>
      </c>
      <c r="AK9" s="18">
        <v>549634</v>
      </c>
      <c r="AL9" s="18">
        <v>654084</v>
      </c>
      <c r="AM9" s="18">
        <v>631377</v>
      </c>
      <c r="AN9" s="18">
        <v>615308</v>
      </c>
      <c r="AO9" s="18">
        <v>634721</v>
      </c>
      <c r="AP9" s="18">
        <v>648634</v>
      </c>
    </row>
    <row r="10" spans="1:78">
      <c r="A10" s="37" t="s">
        <v>145</v>
      </c>
      <c r="B10" s="33" t="s">
        <v>81</v>
      </c>
      <c r="C10" s="7" t="s">
        <v>96</v>
      </c>
      <c r="D10" s="7" t="s">
        <v>144</v>
      </c>
      <c r="E10" s="7">
        <v>11.9</v>
      </c>
      <c r="F10" s="18">
        <v>5421</v>
      </c>
      <c r="G10" s="18">
        <v>5942</v>
      </c>
      <c r="H10" s="18">
        <v>-438</v>
      </c>
      <c r="I10" s="18">
        <v>-12631</v>
      </c>
      <c r="J10" s="18">
        <v>-18118</v>
      </c>
      <c r="K10" s="18">
        <v>-18185</v>
      </c>
      <c r="L10" s="18">
        <v>-14160</v>
      </c>
      <c r="M10" s="18">
        <v>-11109</v>
      </c>
      <c r="N10" s="18">
        <v>-6099</v>
      </c>
      <c r="O10" s="18">
        <v>149</v>
      </c>
      <c r="P10" s="18">
        <v>3889</v>
      </c>
      <c r="Q10" s="18">
        <v>13007</v>
      </c>
      <c r="R10" s="18">
        <v>5872</v>
      </c>
      <c r="S10" s="18">
        <v>-1067</v>
      </c>
      <c r="T10" s="18">
        <v>7370</v>
      </c>
      <c r="U10" s="18">
        <v>7990</v>
      </c>
      <c r="V10" s="18">
        <v>13577</v>
      </c>
      <c r="W10" s="18">
        <v>15757</v>
      </c>
      <c r="X10" s="18">
        <v>17190</v>
      </c>
      <c r="Y10" s="18">
        <v>19754</v>
      </c>
      <c r="Z10" s="18">
        <v>-27013</v>
      </c>
      <c r="AA10" s="18">
        <v>-54494</v>
      </c>
      <c r="AB10" s="18">
        <v>-47463</v>
      </c>
      <c r="AC10" s="18">
        <v>-43360</v>
      </c>
      <c r="AD10" s="18">
        <v>-18834</v>
      </c>
      <c r="AE10" s="18">
        <v>-48456</v>
      </c>
      <c r="AF10" s="18">
        <v>-37867</v>
      </c>
      <c r="AG10" s="18">
        <v>-39606</v>
      </c>
      <c r="AH10" s="18">
        <v>-33151</v>
      </c>
      <c r="AI10" s="18">
        <v>-10141</v>
      </c>
      <c r="AJ10" s="18">
        <v>-690</v>
      </c>
      <c r="AK10" s="18">
        <v>-85272</v>
      </c>
      <c r="AL10" s="18">
        <v>-134171</v>
      </c>
      <c r="AM10" s="18">
        <v>-99247</v>
      </c>
      <c r="AN10" s="18">
        <v>-98859</v>
      </c>
      <c r="AO10" s="18">
        <v>-84468</v>
      </c>
      <c r="AP10" s="18">
        <v>-57469</v>
      </c>
    </row>
    <row r="11" spans="1:78" ht="4.1500000000000004" customHeight="1">
      <c r="A11" s="19"/>
      <c r="B11" s="34"/>
      <c r="C11" s="14"/>
      <c r="F11" s="14"/>
      <c r="G11" s="7"/>
      <c r="H11" s="15"/>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R11" s="17"/>
      <c r="BS11" s="17"/>
      <c r="BT11" s="17"/>
      <c r="BU11" s="17"/>
      <c r="BV11" s="17"/>
      <c r="BW11" s="17"/>
      <c r="BX11" s="17"/>
      <c r="BY11" s="17"/>
      <c r="BZ11" s="17"/>
    </row>
    <row r="12" spans="1:78">
      <c r="A12" s="36" t="s">
        <v>146</v>
      </c>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row>
    <row r="13" spans="1:78">
      <c r="A13" s="37" t="s">
        <v>80</v>
      </c>
      <c r="B13" s="33" t="s">
        <v>81</v>
      </c>
      <c r="C13" s="7" t="s">
        <v>82</v>
      </c>
      <c r="D13" s="7" t="s">
        <v>144</v>
      </c>
      <c r="E13" s="7">
        <v>11.9</v>
      </c>
      <c r="F13" s="18">
        <v>4177</v>
      </c>
      <c r="G13" s="18">
        <v>3926</v>
      </c>
      <c r="H13" s="18">
        <v>4804</v>
      </c>
      <c r="I13" s="18">
        <v>3899</v>
      </c>
      <c r="J13" s="18">
        <v>4385</v>
      </c>
      <c r="K13" s="18">
        <v>5178</v>
      </c>
      <c r="L13" s="18">
        <v>5262</v>
      </c>
      <c r="M13" s="18">
        <v>4927</v>
      </c>
      <c r="N13" s="18">
        <v>4782</v>
      </c>
      <c r="O13" s="18">
        <v>6238</v>
      </c>
      <c r="P13" s="18" t="s">
        <v>92</v>
      </c>
      <c r="Q13" s="18" t="s">
        <v>92</v>
      </c>
      <c r="R13" s="18" t="s">
        <v>92</v>
      </c>
      <c r="S13" s="18" t="s">
        <v>92</v>
      </c>
      <c r="T13" s="18">
        <v>27386</v>
      </c>
      <c r="U13" s="18">
        <v>27718</v>
      </c>
      <c r="V13" s="18">
        <v>29621</v>
      </c>
      <c r="W13" s="18">
        <v>30875</v>
      </c>
      <c r="X13" s="18">
        <v>16882</v>
      </c>
      <c r="Y13" s="18">
        <v>7758</v>
      </c>
      <c r="Z13" s="18">
        <v>7987</v>
      </c>
      <c r="AA13" s="18">
        <v>8419</v>
      </c>
      <c r="AB13" s="18">
        <v>8558</v>
      </c>
      <c r="AC13" s="18">
        <v>8845</v>
      </c>
      <c r="AD13" s="18">
        <v>9766</v>
      </c>
      <c r="AE13" s="18">
        <v>11042</v>
      </c>
      <c r="AF13" s="18">
        <v>11256</v>
      </c>
      <c r="AG13" s="18">
        <v>11606</v>
      </c>
      <c r="AH13" s="18">
        <v>12406</v>
      </c>
      <c r="AI13" s="18">
        <v>14195</v>
      </c>
      <c r="AJ13" s="18">
        <v>17909</v>
      </c>
      <c r="AK13" s="18">
        <v>18824</v>
      </c>
      <c r="AL13" s="18">
        <v>21264</v>
      </c>
      <c r="AM13" s="18">
        <v>21198</v>
      </c>
      <c r="AN13" s="18" t="s">
        <v>92</v>
      </c>
      <c r="AO13" s="18" t="s">
        <v>92</v>
      </c>
      <c r="AP13" s="18" t="s">
        <v>92</v>
      </c>
    </row>
    <row r="14" spans="1:78">
      <c r="A14" s="37" t="s">
        <v>88</v>
      </c>
      <c r="B14" s="33" t="s">
        <v>81</v>
      </c>
      <c r="C14" s="7" t="s">
        <v>91</v>
      </c>
      <c r="D14" s="7" t="s">
        <v>144</v>
      </c>
      <c r="E14" s="7">
        <v>11.9</v>
      </c>
      <c r="F14" s="18">
        <v>6035</v>
      </c>
      <c r="G14" s="18">
        <v>11322</v>
      </c>
      <c r="H14" s="18">
        <v>9351</v>
      </c>
      <c r="I14" s="18">
        <v>7713</v>
      </c>
      <c r="J14" s="18">
        <v>7819</v>
      </c>
      <c r="K14" s="18">
        <v>6476</v>
      </c>
      <c r="L14" s="18">
        <v>7318</v>
      </c>
      <c r="M14" s="18">
        <v>8190</v>
      </c>
      <c r="N14" s="18">
        <v>7373</v>
      </c>
      <c r="O14" s="18">
        <v>7923</v>
      </c>
      <c r="P14" s="18" t="s">
        <v>92</v>
      </c>
      <c r="Q14" s="18" t="s">
        <v>92</v>
      </c>
      <c r="R14" s="18" t="s">
        <v>92</v>
      </c>
      <c r="S14" s="18" t="s">
        <v>92</v>
      </c>
      <c r="T14" s="18">
        <v>26105</v>
      </c>
      <c r="U14" s="18">
        <v>26142</v>
      </c>
      <c r="V14" s="18">
        <v>28071</v>
      </c>
      <c r="W14" s="18">
        <v>31874</v>
      </c>
      <c r="X14" s="18">
        <v>18641</v>
      </c>
      <c r="Y14" s="18">
        <v>8231</v>
      </c>
      <c r="Z14" s="18">
        <v>8960</v>
      </c>
      <c r="AA14" s="18">
        <v>9341</v>
      </c>
      <c r="AB14" s="18">
        <v>9733</v>
      </c>
      <c r="AC14" s="18">
        <v>10847</v>
      </c>
      <c r="AD14" s="18">
        <v>13061</v>
      </c>
      <c r="AE14" s="18">
        <v>14246</v>
      </c>
      <c r="AF14" s="18">
        <v>15136</v>
      </c>
      <c r="AG14" s="18">
        <v>17753</v>
      </c>
      <c r="AH14" s="18">
        <v>19543</v>
      </c>
      <c r="AI14" s="18">
        <v>22348</v>
      </c>
      <c r="AJ14" s="18">
        <v>26608</v>
      </c>
      <c r="AK14" s="18">
        <v>28244</v>
      </c>
      <c r="AL14" s="18">
        <v>26635</v>
      </c>
      <c r="AM14" s="18">
        <v>28362</v>
      </c>
      <c r="AN14" s="18" t="s">
        <v>92</v>
      </c>
      <c r="AO14" s="18" t="s">
        <v>92</v>
      </c>
      <c r="AP14" s="18" t="s">
        <v>92</v>
      </c>
    </row>
    <row r="15" spans="1:78">
      <c r="A15" s="37" t="s">
        <v>147</v>
      </c>
      <c r="B15" s="33" t="s">
        <v>81</v>
      </c>
      <c r="D15" s="7" t="s">
        <v>144</v>
      </c>
      <c r="E15" s="7">
        <v>11.9</v>
      </c>
      <c r="F15" s="18">
        <v>257</v>
      </c>
      <c r="G15" s="18">
        <v>-5261</v>
      </c>
      <c r="H15" s="18">
        <v>-2139</v>
      </c>
      <c r="I15" s="18">
        <v>101</v>
      </c>
      <c r="J15" s="18">
        <v>-196</v>
      </c>
      <c r="K15" s="18">
        <v>1482</v>
      </c>
      <c r="L15" s="18">
        <v>1956</v>
      </c>
      <c r="M15" s="18">
        <v>-527</v>
      </c>
      <c r="N15" s="18">
        <v>473</v>
      </c>
      <c r="O15" s="18">
        <v>1119</v>
      </c>
      <c r="P15" s="18">
        <v>-353</v>
      </c>
      <c r="Q15" s="18">
        <v>-2594</v>
      </c>
      <c r="R15" s="18">
        <v>391</v>
      </c>
      <c r="S15" s="18">
        <v>1210</v>
      </c>
      <c r="T15" s="18">
        <v>1280</v>
      </c>
      <c r="U15" s="18">
        <v>1575</v>
      </c>
      <c r="V15" s="18">
        <v>1550</v>
      </c>
      <c r="W15" s="18">
        <v>-999</v>
      </c>
      <c r="X15" s="18">
        <v>-1759</v>
      </c>
      <c r="Y15" s="18">
        <v>-472</v>
      </c>
      <c r="Z15" s="18">
        <v>-973</v>
      </c>
      <c r="AA15" s="18">
        <v>-922</v>
      </c>
      <c r="AB15" s="18">
        <v>-1175</v>
      </c>
      <c r="AC15" s="18">
        <v>-2002</v>
      </c>
      <c r="AD15" s="18">
        <v>-3294</v>
      </c>
      <c r="AE15" s="18">
        <v>-3204</v>
      </c>
      <c r="AF15" s="18">
        <v>-3880</v>
      </c>
      <c r="AG15" s="18">
        <v>-6147</v>
      </c>
      <c r="AH15" s="18">
        <v>-7138</v>
      </c>
      <c r="AI15" s="18">
        <v>-8153</v>
      </c>
      <c r="AJ15" s="18">
        <v>-8699</v>
      </c>
      <c r="AK15" s="18">
        <v>-9419</v>
      </c>
      <c r="AL15" s="18">
        <v>-5371</v>
      </c>
      <c r="AM15" s="18">
        <v>-7164</v>
      </c>
      <c r="AN15" s="18" t="s">
        <v>92</v>
      </c>
      <c r="AO15" s="18" t="s">
        <v>92</v>
      </c>
      <c r="AP15" s="18" t="s">
        <v>92</v>
      </c>
    </row>
    <row r="16" spans="1:78" ht="4.1500000000000004" customHeight="1">
      <c r="A16" s="19"/>
      <c r="B16" s="34"/>
      <c r="C16" s="14"/>
      <c r="F16" s="14"/>
      <c r="G16" s="7"/>
      <c r="H16" s="15"/>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R16" s="17"/>
      <c r="BS16" s="17"/>
      <c r="BT16" s="17"/>
      <c r="BU16" s="17"/>
      <c r="BV16" s="17"/>
      <c r="BW16" s="17"/>
      <c r="BX16" s="17"/>
      <c r="BY16" s="17"/>
      <c r="BZ16" s="17"/>
    </row>
    <row r="17" spans="1:78">
      <c r="A17" s="36" t="s">
        <v>148</v>
      </c>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row>
    <row r="18" spans="1:78">
      <c r="A18" s="37" t="s">
        <v>80</v>
      </c>
      <c r="B18" s="33" t="s">
        <v>81</v>
      </c>
      <c r="C18" s="7" t="s">
        <v>82</v>
      </c>
      <c r="D18" s="7" t="s">
        <v>144</v>
      </c>
      <c r="E18" s="7">
        <v>11.9</v>
      </c>
      <c r="F18" s="18">
        <v>93923</v>
      </c>
      <c r="G18" s="18">
        <v>101495</v>
      </c>
      <c r="H18" s="18">
        <v>103837</v>
      </c>
      <c r="I18" s="18">
        <v>97937</v>
      </c>
      <c r="J18" s="18">
        <v>100512</v>
      </c>
      <c r="K18" s="18">
        <v>106747</v>
      </c>
      <c r="L18" s="18">
        <v>116751</v>
      </c>
      <c r="M18" s="18">
        <v>126593</v>
      </c>
      <c r="N18" s="18">
        <v>135259</v>
      </c>
      <c r="O18" s="18">
        <v>144517</v>
      </c>
      <c r="P18" s="18" t="s">
        <v>92</v>
      </c>
      <c r="Q18" s="18" t="s">
        <v>92</v>
      </c>
      <c r="R18" s="18" t="s">
        <v>92</v>
      </c>
      <c r="S18" s="18" t="s">
        <v>92</v>
      </c>
      <c r="T18" s="18" t="s">
        <v>92</v>
      </c>
      <c r="U18" s="18">
        <v>238236</v>
      </c>
      <c r="V18" s="18">
        <v>257946</v>
      </c>
      <c r="W18" s="18">
        <v>278254</v>
      </c>
      <c r="X18" s="18">
        <v>285336</v>
      </c>
      <c r="Y18" s="18">
        <v>300503</v>
      </c>
      <c r="Z18" s="18">
        <v>297421</v>
      </c>
      <c r="AA18" s="18">
        <v>290681</v>
      </c>
      <c r="AB18" s="18">
        <v>308258</v>
      </c>
      <c r="AC18" s="18">
        <v>336122</v>
      </c>
      <c r="AD18" s="18">
        <v>358088</v>
      </c>
      <c r="AE18" s="18">
        <v>368521</v>
      </c>
      <c r="AF18" s="18">
        <v>386643</v>
      </c>
      <c r="AG18" s="18">
        <v>395842</v>
      </c>
      <c r="AH18" s="18">
        <v>419433</v>
      </c>
      <c r="AI18" s="18">
        <v>457604</v>
      </c>
      <c r="AJ18" s="18">
        <v>498767</v>
      </c>
      <c r="AK18" s="18">
        <v>483362</v>
      </c>
      <c r="AL18" s="18">
        <v>535940</v>
      </c>
      <c r="AM18" s="18">
        <v>548305</v>
      </c>
      <c r="AN18" s="18" t="s">
        <v>92</v>
      </c>
      <c r="AO18" s="18" t="s">
        <v>92</v>
      </c>
      <c r="AP18" s="18" t="s">
        <v>92</v>
      </c>
    </row>
    <row r="19" spans="1:78">
      <c r="A19" s="37" t="s">
        <v>88</v>
      </c>
      <c r="B19" s="33" t="s">
        <v>81</v>
      </c>
      <c r="C19" s="7" t="s">
        <v>91</v>
      </c>
      <c r="D19" s="7" t="s">
        <v>144</v>
      </c>
      <c r="E19" s="7">
        <v>11.9</v>
      </c>
      <c r="F19" s="18">
        <v>90312</v>
      </c>
      <c r="G19" s="18">
        <v>102883</v>
      </c>
      <c r="H19" s="18">
        <v>108808</v>
      </c>
      <c r="I19" s="18">
        <v>114369</v>
      </c>
      <c r="J19" s="18">
        <v>122042</v>
      </c>
      <c r="K19" s="18">
        <v>126214</v>
      </c>
      <c r="L19" s="18">
        <v>132965</v>
      </c>
      <c r="M19" s="18">
        <v>140963</v>
      </c>
      <c r="N19" s="18">
        <v>143948</v>
      </c>
      <c r="O19" s="18">
        <v>145985</v>
      </c>
      <c r="P19" s="18" t="s">
        <v>92</v>
      </c>
      <c r="Q19" s="18" t="s">
        <v>92</v>
      </c>
      <c r="R19" s="18" t="s">
        <v>92</v>
      </c>
      <c r="S19" s="18" t="s">
        <v>92</v>
      </c>
      <c r="T19" s="18" t="s">
        <v>92</v>
      </c>
      <c r="U19" s="18">
        <v>228664</v>
      </c>
      <c r="V19" s="18">
        <v>242805</v>
      </c>
      <c r="W19" s="18">
        <v>263421</v>
      </c>
      <c r="X19" s="18">
        <v>267719</v>
      </c>
      <c r="Y19" s="18">
        <v>277754</v>
      </c>
      <c r="Z19" s="18">
        <v>321275</v>
      </c>
      <c r="AA19" s="18">
        <v>343816</v>
      </c>
      <c r="AB19" s="18">
        <v>353452</v>
      </c>
      <c r="AC19" s="18">
        <v>379266</v>
      </c>
      <c r="AD19" s="18">
        <v>377221</v>
      </c>
      <c r="AE19" s="18">
        <v>417248</v>
      </c>
      <c r="AF19" s="18">
        <v>424229</v>
      </c>
      <c r="AG19" s="18">
        <v>438228</v>
      </c>
      <c r="AH19" s="18">
        <v>456020</v>
      </c>
      <c r="AI19" s="18">
        <v>471451</v>
      </c>
      <c r="AJ19" s="18">
        <v>500276</v>
      </c>
      <c r="AK19" s="18">
        <v>573018</v>
      </c>
      <c r="AL19" s="18">
        <v>675484</v>
      </c>
      <c r="AM19" s="18">
        <v>654713</v>
      </c>
      <c r="AN19" s="18" t="s">
        <v>92</v>
      </c>
      <c r="AO19" s="18" t="s">
        <v>92</v>
      </c>
      <c r="AP19" s="18" t="s">
        <v>92</v>
      </c>
    </row>
    <row r="20" spans="1:78">
      <c r="A20" s="37" t="s">
        <v>147</v>
      </c>
      <c r="B20" s="33" t="s">
        <v>81</v>
      </c>
      <c r="D20" s="7" t="s">
        <v>144</v>
      </c>
      <c r="E20" s="7">
        <v>11.9</v>
      </c>
      <c r="F20" s="18">
        <v>5678</v>
      </c>
      <c r="G20" s="32">
        <v>681</v>
      </c>
      <c r="H20" s="18">
        <v>-2577</v>
      </c>
      <c r="I20" s="18">
        <v>-12530</v>
      </c>
      <c r="J20" s="18">
        <v>-18314</v>
      </c>
      <c r="K20" s="18">
        <v>-16703</v>
      </c>
      <c r="L20" s="18">
        <v>-12204</v>
      </c>
      <c r="M20" s="18">
        <v>-11636</v>
      </c>
      <c r="N20" s="18">
        <v>-5626</v>
      </c>
      <c r="O20" s="18">
        <v>1268</v>
      </c>
      <c r="P20" s="18">
        <v>3536</v>
      </c>
      <c r="Q20" s="18">
        <v>10413</v>
      </c>
      <c r="R20" s="18">
        <v>6323</v>
      </c>
      <c r="S20" s="32">
        <v>65</v>
      </c>
      <c r="T20" s="18">
        <v>8651</v>
      </c>
      <c r="U20" s="18">
        <v>9569</v>
      </c>
      <c r="V20" s="18">
        <v>15141</v>
      </c>
      <c r="W20" s="18">
        <v>14833</v>
      </c>
      <c r="X20" s="18">
        <v>17625</v>
      </c>
      <c r="Y20" s="18">
        <v>22800</v>
      </c>
      <c r="Z20" s="18">
        <v>-23786</v>
      </c>
      <c r="AA20" s="18">
        <v>-52879</v>
      </c>
      <c r="AB20" s="18">
        <v>-44911</v>
      </c>
      <c r="AC20" s="18">
        <v>-42763</v>
      </c>
      <c r="AD20" s="18">
        <v>-19133</v>
      </c>
      <c r="AE20" s="18">
        <v>-48726</v>
      </c>
      <c r="AF20" s="18">
        <v>-37586</v>
      </c>
      <c r="AG20" s="18">
        <v>-42386</v>
      </c>
      <c r="AH20" s="18">
        <v>-36587</v>
      </c>
      <c r="AI20" s="18">
        <v>-13846</v>
      </c>
      <c r="AJ20" s="18">
        <v>-1510</v>
      </c>
      <c r="AK20" s="18">
        <v>-89656</v>
      </c>
      <c r="AL20" s="18">
        <v>-139544</v>
      </c>
      <c r="AM20" s="18">
        <v>-103456</v>
      </c>
      <c r="AN20" s="18" t="s">
        <v>149</v>
      </c>
      <c r="AO20" s="18" t="s">
        <v>149</v>
      </c>
      <c r="AP20" s="18" t="s">
        <v>149</v>
      </c>
    </row>
    <row r="21" spans="1:78">
      <c r="A21" s="35"/>
    </row>
    <row r="22" spans="1:78">
      <c r="A22" s="35" t="s">
        <v>150</v>
      </c>
    </row>
    <row r="23" spans="1:78">
      <c r="A23" s="36" t="s">
        <v>143</v>
      </c>
    </row>
    <row r="24" spans="1:78">
      <c r="A24" s="37" t="s">
        <v>151</v>
      </c>
      <c r="B24" s="33" t="s">
        <v>81</v>
      </c>
      <c r="D24" s="38" t="s">
        <v>152</v>
      </c>
      <c r="E24" s="38">
        <v>11.1</v>
      </c>
      <c r="F24" s="18"/>
      <c r="G24" s="18"/>
      <c r="H24" s="18"/>
      <c r="I24" s="18"/>
      <c r="J24" s="18"/>
      <c r="K24" s="18"/>
      <c r="L24" s="18"/>
      <c r="M24" s="18"/>
      <c r="N24" s="18">
        <v>141688</v>
      </c>
      <c r="O24" s="18">
        <v>146820</v>
      </c>
      <c r="P24" s="18">
        <v>152106</v>
      </c>
      <c r="Q24" s="18">
        <v>167304</v>
      </c>
      <c r="R24" s="18">
        <v>186106</v>
      </c>
      <c r="S24" s="18">
        <v>190432</v>
      </c>
      <c r="T24" s="18">
        <v>206778</v>
      </c>
      <c r="U24" s="18">
        <v>222042</v>
      </c>
      <c r="V24" s="18">
        <v>242354</v>
      </c>
      <c r="W24" s="18">
        <v>260569</v>
      </c>
      <c r="X24" s="18">
        <v>277895</v>
      </c>
      <c r="Y24" s="18">
        <v>303402</v>
      </c>
      <c r="Z24" s="18">
        <v>298508</v>
      </c>
      <c r="AA24" s="18">
        <v>292387</v>
      </c>
      <c r="AB24" s="18">
        <v>309204</v>
      </c>
      <c r="AC24" s="18">
        <v>337324</v>
      </c>
      <c r="AD24" s="18">
        <v>359496</v>
      </c>
      <c r="AE24" s="18">
        <v>374151</v>
      </c>
      <c r="AF24" s="18">
        <v>379455</v>
      </c>
      <c r="AG24" s="18">
        <v>395055</v>
      </c>
      <c r="AH24" s="18">
        <v>415723</v>
      </c>
      <c r="AI24" s="18">
        <v>456280</v>
      </c>
      <c r="AJ24" s="18">
        <v>493346</v>
      </c>
      <c r="AK24" s="18">
        <v>486278</v>
      </c>
      <c r="AL24" s="18">
        <v>523012</v>
      </c>
      <c r="AM24" s="18">
        <v>542528</v>
      </c>
      <c r="AN24" s="18">
        <v>530340</v>
      </c>
      <c r="AO24" s="18">
        <v>563969</v>
      </c>
      <c r="AP24" s="18">
        <v>597323</v>
      </c>
    </row>
    <row r="25" spans="1:78">
      <c r="A25" s="37" t="s">
        <v>134</v>
      </c>
      <c r="B25" s="33" t="s">
        <v>81</v>
      </c>
      <c r="D25" s="38" t="s">
        <v>152</v>
      </c>
      <c r="E25" s="38">
        <v>11.1</v>
      </c>
      <c r="F25" s="18"/>
      <c r="G25" s="18"/>
      <c r="H25" s="18"/>
      <c r="I25" s="18"/>
      <c r="J25" s="18"/>
      <c r="K25" s="18"/>
      <c r="L25" s="18"/>
      <c r="M25" s="18"/>
      <c r="N25" s="18">
        <v>145940</v>
      </c>
      <c r="O25" s="18">
        <v>148788</v>
      </c>
      <c r="P25" s="18">
        <v>146925</v>
      </c>
      <c r="Q25" s="18">
        <v>155728</v>
      </c>
      <c r="R25" s="18">
        <v>180277</v>
      </c>
      <c r="S25" s="18">
        <v>193214</v>
      </c>
      <c r="T25" s="18">
        <v>201402</v>
      </c>
      <c r="U25" s="18">
        <v>215634</v>
      </c>
      <c r="V25" s="18">
        <v>229427</v>
      </c>
      <c r="W25" s="18">
        <v>241977</v>
      </c>
      <c r="X25" s="18">
        <v>259197</v>
      </c>
      <c r="Y25" s="18">
        <v>280335</v>
      </c>
      <c r="Z25" s="18">
        <v>324889</v>
      </c>
      <c r="AA25" s="18">
        <v>340354</v>
      </c>
      <c r="AB25" s="18">
        <v>356710</v>
      </c>
      <c r="AC25" s="18">
        <v>377948</v>
      </c>
      <c r="AD25" s="18">
        <v>383351</v>
      </c>
      <c r="AE25" s="18">
        <v>415691</v>
      </c>
      <c r="AF25" s="18">
        <v>418956</v>
      </c>
      <c r="AG25" s="18">
        <v>430739</v>
      </c>
      <c r="AH25" s="18">
        <v>449712</v>
      </c>
      <c r="AI25" s="18">
        <v>461490</v>
      </c>
      <c r="AJ25" s="18">
        <v>485869</v>
      </c>
      <c r="AK25" s="18">
        <v>578117</v>
      </c>
      <c r="AL25" s="18">
        <v>651916</v>
      </c>
      <c r="AM25" s="18">
        <v>633838</v>
      </c>
      <c r="AN25" s="18">
        <v>616313</v>
      </c>
      <c r="AO25" s="18">
        <v>636582</v>
      </c>
      <c r="AP25" s="18">
        <v>650558</v>
      </c>
    </row>
    <row r="26" spans="1:78">
      <c r="A26" s="37" t="s">
        <v>153</v>
      </c>
      <c r="B26" s="33" t="s">
        <v>81</v>
      </c>
      <c r="C26" s="7" t="s">
        <v>98</v>
      </c>
      <c r="D26" s="38" t="s">
        <v>152</v>
      </c>
      <c r="E26" s="38">
        <v>11.1</v>
      </c>
      <c r="F26" s="18"/>
      <c r="G26" s="18"/>
      <c r="H26" s="18"/>
      <c r="I26" s="18"/>
      <c r="J26" s="18"/>
      <c r="K26" s="18"/>
      <c r="L26" s="18"/>
      <c r="M26" s="18"/>
      <c r="N26" s="18">
        <v>-4342</v>
      </c>
      <c r="O26" s="18">
        <v>-2115</v>
      </c>
      <c r="P26" s="18">
        <v>3748</v>
      </c>
      <c r="Q26" s="18">
        <v>11645</v>
      </c>
      <c r="R26" s="18">
        <v>5820</v>
      </c>
      <c r="S26" s="18">
        <v>-3164</v>
      </c>
      <c r="T26" s="18">
        <v>5088</v>
      </c>
      <c r="U26" s="18">
        <v>5749</v>
      </c>
      <c r="V26" s="18">
        <v>11892</v>
      </c>
      <c r="W26" s="18">
        <v>16094</v>
      </c>
      <c r="X26" s="18">
        <v>16365</v>
      </c>
      <c r="Y26" s="18">
        <v>20475</v>
      </c>
      <c r="Z26" s="18">
        <v>-30445</v>
      </c>
      <c r="AA26" s="18">
        <v>-54400</v>
      </c>
      <c r="AB26" s="18">
        <v>-52802</v>
      </c>
      <c r="AC26" s="18">
        <v>-45474</v>
      </c>
      <c r="AD26" s="18">
        <v>-24842</v>
      </c>
      <c r="AE26" s="18">
        <v>-45390</v>
      </c>
      <c r="AF26" s="18">
        <v>-42206</v>
      </c>
      <c r="AG26" s="18">
        <v>-39513</v>
      </c>
      <c r="AH26" s="18">
        <v>-36865</v>
      </c>
      <c r="AI26" s="18">
        <v>-6493</v>
      </c>
      <c r="AJ26" s="18">
        <v>1350</v>
      </c>
      <c r="AK26" s="18">
        <v>-95844</v>
      </c>
      <c r="AL26" s="18">
        <v>-136108</v>
      </c>
      <c r="AM26" s="18">
        <v>-102903</v>
      </c>
      <c r="AN26" s="18">
        <v>-97349</v>
      </c>
      <c r="AO26" s="18">
        <v>-83534</v>
      </c>
      <c r="AP26" s="18">
        <v>-61440</v>
      </c>
    </row>
    <row r="27" spans="1:78" ht="4.1500000000000004" customHeight="1">
      <c r="A27" s="19"/>
      <c r="B27" s="34"/>
      <c r="C27" s="14"/>
      <c r="F27" s="14"/>
      <c r="G27" s="7"/>
      <c r="H27" s="15"/>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R27" s="17"/>
      <c r="BS27" s="17"/>
      <c r="BT27" s="17"/>
      <c r="BU27" s="17"/>
      <c r="BV27" s="17"/>
      <c r="BW27" s="17"/>
      <c r="BX27" s="17"/>
      <c r="BY27" s="17"/>
      <c r="BZ27" s="17"/>
    </row>
    <row r="28" spans="1:78">
      <c r="A28" s="36" t="s">
        <v>146</v>
      </c>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row>
    <row r="29" spans="1:78">
      <c r="A29" s="37" t="s">
        <v>151</v>
      </c>
      <c r="B29" s="33" t="s">
        <v>81</v>
      </c>
      <c r="D29" s="38" t="s">
        <v>152</v>
      </c>
      <c r="E29" s="38">
        <v>11.1</v>
      </c>
      <c r="F29" s="18"/>
      <c r="G29" s="18"/>
      <c r="H29" s="18"/>
      <c r="I29" s="18"/>
      <c r="J29" s="18"/>
      <c r="K29" s="18"/>
      <c r="L29" s="18"/>
      <c r="M29" s="18"/>
      <c r="N29" s="18">
        <v>27431</v>
      </c>
      <c r="O29" s="18">
        <v>29618</v>
      </c>
      <c r="P29" s="18">
        <v>27687</v>
      </c>
      <c r="Q29" s="18">
        <v>25485</v>
      </c>
      <c r="R29" s="18">
        <v>25869</v>
      </c>
      <c r="S29" s="18">
        <v>26638</v>
      </c>
      <c r="T29" s="18">
        <v>24339</v>
      </c>
      <c r="U29" s="18">
        <v>25449</v>
      </c>
      <c r="V29" s="18">
        <v>26965</v>
      </c>
      <c r="W29" s="18">
        <v>28143</v>
      </c>
      <c r="X29" s="18">
        <v>15443</v>
      </c>
      <c r="Y29" s="18">
        <v>6854</v>
      </c>
      <c r="Z29" s="18">
        <v>6998</v>
      </c>
      <c r="AA29" s="18">
        <v>7288</v>
      </c>
      <c r="AB29" s="18">
        <v>7563</v>
      </c>
      <c r="AC29" s="18">
        <v>8046</v>
      </c>
      <c r="AD29" s="18">
        <v>8863</v>
      </c>
      <c r="AE29" s="18">
        <v>9537</v>
      </c>
      <c r="AF29" s="18">
        <v>9987</v>
      </c>
      <c r="AG29" s="18">
        <v>10044</v>
      </c>
      <c r="AH29" s="18">
        <v>10894</v>
      </c>
      <c r="AI29" s="18">
        <v>12318</v>
      </c>
      <c r="AJ29" s="18">
        <v>15836</v>
      </c>
      <c r="AK29" s="18">
        <v>17029</v>
      </c>
      <c r="AL29" s="18">
        <v>19166</v>
      </c>
      <c r="AM29" s="18">
        <v>19248</v>
      </c>
      <c r="AN29" s="18" t="s">
        <v>92</v>
      </c>
      <c r="AO29" s="18" t="s">
        <v>92</v>
      </c>
      <c r="AP29" s="18" t="s">
        <v>92</v>
      </c>
    </row>
    <row r="30" spans="1:78">
      <c r="A30" s="37" t="s">
        <v>134</v>
      </c>
      <c r="B30" s="33" t="s">
        <v>81</v>
      </c>
      <c r="D30" s="38" t="s">
        <v>152</v>
      </c>
      <c r="E30" s="38">
        <v>11.1</v>
      </c>
      <c r="F30" s="18"/>
      <c r="G30" s="18"/>
      <c r="H30" s="18"/>
      <c r="I30" s="18"/>
      <c r="J30" s="18"/>
      <c r="K30" s="18"/>
      <c r="L30" s="18"/>
      <c r="M30" s="18"/>
      <c r="N30" s="18">
        <v>26015</v>
      </c>
      <c r="O30" s="18">
        <v>26999</v>
      </c>
      <c r="P30" s="18">
        <v>26088</v>
      </c>
      <c r="Q30" s="18">
        <v>23542</v>
      </c>
      <c r="R30" s="18">
        <v>24762</v>
      </c>
      <c r="S30" s="18">
        <v>25341</v>
      </c>
      <c r="T30" s="18">
        <v>22916</v>
      </c>
      <c r="U30" s="18">
        <v>23444</v>
      </c>
      <c r="V30" s="18">
        <v>25191</v>
      </c>
      <c r="W30" s="18">
        <v>29531</v>
      </c>
      <c r="X30" s="18">
        <v>16360</v>
      </c>
      <c r="Y30" s="18">
        <v>6686</v>
      </c>
      <c r="Z30" s="18">
        <v>7576</v>
      </c>
      <c r="AA30" s="18">
        <v>7297</v>
      </c>
      <c r="AB30" s="18">
        <v>7787</v>
      </c>
      <c r="AC30" s="18">
        <v>8238</v>
      </c>
      <c r="AD30" s="18">
        <v>9415</v>
      </c>
      <c r="AE30" s="18">
        <v>11127</v>
      </c>
      <c r="AF30" s="18">
        <v>11850</v>
      </c>
      <c r="AG30" s="18">
        <v>12809</v>
      </c>
      <c r="AH30" s="18">
        <v>15035</v>
      </c>
      <c r="AI30" s="18">
        <v>16934</v>
      </c>
      <c r="AJ30" s="18">
        <v>20899</v>
      </c>
      <c r="AK30" s="18">
        <v>23174</v>
      </c>
      <c r="AL30" s="18">
        <v>22941</v>
      </c>
      <c r="AM30" s="18">
        <v>21728</v>
      </c>
      <c r="AN30" s="18" t="s">
        <v>92</v>
      </c>
      <c r="AO30" s="18" t="s">
        <v>92</v>
      </c>
      <c r="AP30" s="18" t="s">
        <v>92</v>
      </c>
    </row>
    <row r="31" spans="1:78">
      <c r="A31" s="37" t="s">
        <v>153</v>
      </c>
      <c r="B31" s="33" t="s">
        <v>81</v>
      </c>
      <c r="C31" s="7" t="s">
        <v>98</v>
      </c>
      <c r="D31" s="38" t="s">
        <v>152</v>
      </c>
      <c r="E31" s="38">
        <v>11.1</v>
      </c>
      <c r="F31" s="18"/>
      <c r="G31" s="18"/>
      <c r="H31" s="18"/>
      <c r="I31" s="18"/>
      <c r="J31" s="18"/>
      <c r="K31" s="18"/>
      <c r="L31" s="18"/>
      <c r="M31" s="18"/>
      <c r="N31" s="18">
        <v>-331</v>
      </c>
      <c r="O31" s="18">
        <v>2360</v>
      </c>
      <c r="P31" s="18">
        <v>-816</v>
      </c>
      <c r="Q31" s="18">
        <v>1062</v>
      </c>
      <c r="R31" s="18">
        <v>-826</v>
      </c>
      <c r="S31" s="18">
        <v>793</v>
      </c>
      <c r="T31" s="18">
        <v>1975</v>
      </c>
      <c r="U31" s="18">
        <v>2143</v>
      </c>
      <c r="V31" s="18">
        <v>1473</v>
      </c>
      <c r="W31" s="18">
        <v>-2442</v>
      </c>
      <c r="X31" s="18">
        <v>-1763</v>
      </c>
      <c r="Y31" s="18">
        <v>-584</v>
      </c>
      <c r="Z31" s="18">
        <v>-1495</v>
      </c>
      <c r="AA31" s="18">
        <v>-1079</v>
      </c>
      <c r="AB31" s="18">
        <v>-1446</v>
      </c>
      <c r="AC31" s="18">
        <v>-2158</v>
      </c>
      <c r="AD31" s="18">
        <v>-4189</v>
      </c>
      <c r="AE31" s="18">
        <v>-6070</v>
      </c>
      <c r="AF31" s="18">
        <v>-4856</v>
      </c>
      <c r="AG31" s="18">
        <v>-7486</v>
      </c>
      <c r="AH31" s="18">
        <v>-9918</v>
      </c>
      <c r="AI31" s="18">
        <v>-10055</v>
      </c>
      <c r="AJ31" s="18">
        <v>-11121</v>
      </c>
      <c r="AK31" s="18">
        <v>-10096</v>
      </c>
      <c r="AL31" s="18">
        <v>-5264</v>
      </c>
      <c r="AM31" s="18">
        <v>-6148</v>
      </c>
      <c r="AN31" s="18" t="s">
        <v>92</v>
      </c>
      <c r="AO31" s="18" t="s">
        <v>92</v>
      </c>
      <c r="AP31" s="18" t="s">
        <v>92</v>
      </c>
    </row>
    <row r="32" spans="1:78" ht="4.1500000000000004" customHeight="1">
      <c r="A32" s="19"/>
      <c r="B32" s="34"/>
      <c r="C32" s="14"/>
      <c r="F32" s="14"/>
      <c r="G32" s="7"/>
      <c r="H32" s="15"/>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R32" s="17"/>
      <c r="BS32" s="17"/>
      <c r="BT32" s="17"/>
      <c r="BU32" s="17"/>
      <c r="BV32" s="17"/>
      <c r="BW32" s="17"/>
      <c r="BX32" s="17"/>
      <c r="BY32" s="17"/>
      <c r="BZ32" s="17"/>
    </row>
    <row r="33" spans="1:56">
      <c r="A33" s="36" t="s">
        <v>148</v>
      </c>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row>
    <row r="34" spans="1:56">
      <c r="A34" s="37" t="s">
        <v>151</v>
      </c>
      <c r="B34" s="33" t="s">
        <v>81</v>
      </c>
      <c r="D34" s="38" t="s">
        <v>152</v>
      </c>
      <c r="E34" s="38">
        <v>11.1</v>
      </c>
      <c r="F34" s="18"/>
      <c r="G34" s="18"/>
      <c r="H34" s="18"/>
      <c r="I34" s="18"/>
      <c r="J34" s="18"/>
      <c r="K34" s="18"/>
      <c r="L34" s="18"/>
      <c r="M34" s="18"/>
      <c r="N34" s="18" t="s">
        <v>92</v>
      </c>
      <c r="O34" s="18" t="s">
        <v>92</v>
      </c>
      <c r="P34" s="18">
        <v>175891</v>
      </c>
      <c r="Q34" s="18">
        <v>188841</v>
      </c>
      <c r="R34" s="18">
        <v>207367</v>
      </c>
      <c r="S34" s="18">
        <v>212462</v>
      </c>
      <c r="T34" s="18">
        <v>225989</v>
      </c>
      <c r="U34" s="18">
        <v>241746</v>
      </c>
      <c r="V34" s="18">
        <v>263434</v>
      </c>
      <c r="W34" s="18">
        <v>281927</v>
      </c>
      <c r="X34" s="18">
        <v>289551</v>
      </c>
      <c r="Y34" s="18">
        <v>308888</v>
      </c>
      <c r="Z34" s="18">
        <v>303309</v>
      </c>
      <c r="AA34" s="18">
        <v>298033</v>
      </c>
      <c r="AB34" s="18">
        <v>315001</v>
      </c>
      <c r="AC34" s="18">
        <v>343722</v>
      </c>
      <c r="AD34" s="18">
        <v>366642</v>
      </c>
      <c r="AE34" s="18">
        <v>381971</v>
      </c>
      <c r="AF34" s="18">
        <v>387719</v>
      </c>
      <c r="AG34" s="18">
        <v>403868</v>
      </c>
      <c r="AH34" s="18">
        <v>425114</v>
      </c>
      <c r="AI34" s="18">
        <v>466661</v>
      </c>
      <c r="AJ34" s="18">
        <v>507017</v>
      </c>
      <c r="AK34" s="18">
        <v>500961</v>
      </c>
      <c r="AL34" s="18">
        <v>538350</v>
      </c>
      <c r="AM34" s="18">
        <v>558986</v>
      </c>
      <c r="AN34" s="18" t="s">
        <v>92</v>
      </c>
      <c r="AO34" s="18" t="s">
        <v>92</v>
      </c>
      <c r="AP34" s="18" t="s">
        <v>92</v>
      </c>
    </row>
    <row r="35" spans="1:56">
      <c r="A35" s="37" t="s">
        <v>134</v>
      </c>
      <c r="B35" s="33" t="s">
        <v>81</v>
      </c>
      <c r="D35" s="38" t="s">
        <v>152</v>
      </c>
      <c r="E35" s="38">
        <v>11.1</v>
      </c>
      <c r="F35" s="18"/>
      <c r="G35" s="18"/>
      <c r="H35" s="18"/>
      <c r="I35" s="18"/>
      <c r="J35" s="18"/>
      <c r="K35" s="18"/>
      <c r="L35" s="18"/>
      <c r="M35" s="18"/>
      <c r="N35" s="18" t="s">
        <v>92</v>
      </c>
      <c r="O35" s="18" t="s">
        <v>92</v>
      </c>
      <c r="P35" s="18">
        <v>169111</v>
      </c>
      <c r="Q35" s="18">
        <v>175322</v>
      </c>
      <c r="R35" s="18">
        <v>200433</v>
      </c>
      <c r="S35" s="18">
        <v>213947</v>
      </c>
      <c r="T35" s="18">
        <v>219232</v>
      </c>
      <c r="U35" s="18">
        <v>233333</v>
      </c>
      <c r="V35" s="18">
        <v>248733</v>
      </c>
      <c r="W35" s="18">
        <v>264722</v>
      </c>
      <c r="X35" s="18">
        <v>271771</v>
      </c>
      <c r="Y35" s="18">
        <v>285652</v>
      </c>
      <c r="Z35" s="18">
        <v>330268</v>
      </c>
      <c r="AA35" s="18">
        <v>346008</v>
      </c>
      <c r="AB35" s="18">
        <v>362732</v>
      </c>
      <c r="AC35" s="18">
        <v>384538</v>
      </c>
      <c r="AD35" s="18">
        <v>391048</v>
      </c>
      <c r="AE35" s="18">
        <v>425102</v>
      </c>
      <c r="AF35" s="18">
        <v>429083</v>
      </c>
      <c r="AG35" s="18">
        <v>442318</v>
      </c>
      <c r="AH35" s="18">
        <v>463243</v>
      </c>
      <c r="AI35" s="18">
        <v>476403</v>
      </c>
      <c r="AJ35" s="18">
        <v>504486</v>
      </c>
      <c r="AK35" s="18">
        <v>598651</v>
      </c>
      <c r="AL35" s="18">
        <v>670849</v>
      </c>
      <c r="AM35" s="18">
        <v>652836</v>
      </c>
      <c r="AN35" s="18" t="s">
        <v>92</v>
      </c>
      <c r="AO35" s="18" t="s">
        <v>92</v>
      </c>
      <c r="AP35" s="18" t="s">
        <v>92</v>
      </c>
    </row>
    <row r="36" spans="1:56">
      <c r="A36" s="37" t="s">
        <v>153</v>
      </c>
      <c r="B36" s="33" t="s">
        <v>81</v>
      </c>
      <c r="C36" s="7" t="s">
        <v>98</v>
      </c>
      <c r="D36" s="38" t="s">
        <v>152</v>
      </c>
      <c r="E36" s="38">
        <v>11.1</v>
      </c>
      <c r="F36" s="18"/>
      <c r="G36" s="18"/>
      <c r="H36" s="18"/>
      <c r="I36" s="18"/>
      <c r="J36" s="18"/>
      <c r="K36" s="18"/>
      <c r="L36" s="18"/>
      <c r="M36" s="18"/>
      <c r="N36" s="18" t="s">
        <v>154</v>
      </c>
      <c r="O36" s="18" t="s">
        <v>155</v>
      </c>
      <c r="P36" s="18" t="s">
        <v>156</v>
      </c>
      <c r="Q36" s="18" t="s">
        <v>157</v>
      </c>
      <c r="R36" s="18" t="s">
        <v>158</v>
      </c>
      <c r="S36" s="18" t="s">
        <v>159</v>
      </c>
      <c r="T36" s="18" t="s">
        <v>160</v>
      </c>
      <c r="U36" s="18" t="s">
        <v>161</v>
      </c>
      <c r="V36" s="18" t="s">
        <v>162</v>
      </c>
      <c r="W36" s="18" t="s">
        <v>163</v>
      </c>
      <c r="X36" s="18" t="s">
        <v>164</v>
      </c>
      <c r="Y36" s="18" t="s">
        <v>165</v>
      </c>
      <c r="Z36" s="18" t="s">
        <v>166</v>
      </c>
      <c r="AA36" s="18" t="s">
        <v>167</v>
      </c>
      <c r="AB36" s="18" t="s">
        <v>168</v>
      </c>
      <c r="AC36" s="18" t="s">
        <v>169</v>
      </c>
      <c r="AD36" s="18" t="s">
        <v>170</v>
      </c>
      <c r="AE36" s="18" t="s">
        <v>171</v>
      </c>
      <c r="AF36" s="18" t="s">
        <v>172</v>
      </c>
      <c r="AG36" s="18" t="s">
        <v>173</v>
      </c>
      <c r="AH36" s="18" t="s">
        <v>174</v>
      </c>
      <c r="AI36" s="18" t="s">
        <v>175</v>
      </c>
      <c r="AJ36" s="18" t="s">
        <v>176</v>
      </c>
      <c r="AK36" s="18" t="s">
        <v>177</v>
      </c>
      <c r="AL36" s="18" t="s">
        <v>178</v>
      </c>
      <c r="AM36" s="18" t="s">
        <v>179</v>
      </c>
      <c r="AN36" s="18" t="s">
        <v>149</v>
      </c>
      <c r="AO36" s="18" t="s">
        <v>149</v>
      </c>
      <c r="AP36" s="18" t="s">
        <v>149</v>
      </c>
    </row>
    <row r="37" spans="1:56">
      <c r="A37" s="35"/>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row>
    <row r="38" spans="1:56">
      <c r="A38" s="35"/>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row>
    <row r="39" spans="1:56">
      <c r="A39" s="22" t="s">
        <v>103</v>
      </c>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row>
    <row r="40" spans="1:56">
      <c r="A40" s="22" t="s">
        <v>180</v>
      </c>
      <c r="AB40" s="17"/>
    </row>
    <row r="41" spans="1:56">
      <c r="A41" s="22" t="s">
        <v>181</v>
      </c>
      <c r="AB41" s="17"/>
      <c r="AZ41" s="17"/>
    </row>
    <row r="42" spans="1:56">
      <c r="A42" s="22" t="s">
        <v>106</v>
      </c>
      <c r="AB42" s="17"/>
      <c r="AZ42" s="17"/>
    </row>
    <row r="43" spans="1:56">
      <c r="A43" s="22" t="s">
        <v>107</v>
      </c>
      <c r="AB43" s="17"/>
      <c r="AZ43" s="17"/>
    </row>
    <row r="44" spans="1:56">
      <c r="A44" s="22" t="s">
        <v>182</v>
      </c>
      <c r="AB44" s="17"/>
      <c r="AZ44" s="17"/>
    </row>
    <row r="45" spans="1:56">
      <c r="A45" s="39" t="s">
        <v>183</v>
      </c>
      <c r="AB45" s="17"/>
      <c r="AZ45" s="17"/>
    </row>
    <row r="46" spans="1:56">
      <c r="A46" s="22" t="s">
        <v>184</v>
      </c>
      <c r="C46" s="2"/>
      <c r="AH46" s="17"/>
      <c r="BB46" s="17"/>
      <c r="BD46" s="17"/>
    </row>
    <row r="47" spans="1:56">
      <c r="AB47" s="17"/>
      <c r="AZ47" s="17"/>
    </row>
    <row r="48" spans="1:56">
      <c r="AB48" s="17"/>
      <c r="AZ48" s="17"/>
    </row>
    <row r="49" spans="28:52">
      <c r="AB49" s="17"/>
      <c r="AZ49" s="17"/>
    </row>
    <row r="50" spans="28:52">
      <c r="AB50" s="17"/>
      <c r="AZ50" s="17"/>
    </row>
    <row r="51" spans="28:52">
      <c r="AB51" s="17"/>
      <c r="AZ51" s="17"/>
    </row>
    <row r="52" spans="28:52">
      <c r="AB52" s="17"/>
      <c r="AZ52" s="17"/>
    </row>
    <row r="53" spans="28:52">
      <c r="AB53" s="17"/>
      <c r="AZ53" s="17"/>
    </row>
    <row r="54" spans="28:52">
      <c r="AB54" s="17"/>
      <c r="AZ54" s="17"/>
    </row>
    <row r="55" spans="28:52">
      <c r="AB55" s="17"/>
      <c r="AZ55" s="17"/>
    </row>
    <row r="56" spans="28:52">
      <c r="AB56" s="17"/>
    </row>
    <row r="57" spans="28:52">
      <c r="AB57" s="17"/>
    </row>
    <row r="58" spans="28:52">
      <c r="AB58" s="17"/>
    </row>
    <row r="59" spans="28:52">
      <c r="AB59" s="17"/>
    </row>
  </sheetData>
  <pageMargins left="0.7" right="0.7" top="0.75" bottom="0.75" header="0.3" footer="0.3"/>
  <pageSetup paperSize="9" orientation="portrait" horizontalDpi="1200" verticalDpi="1200" r:id="rId1"/>
  <headerFooter>
    <oddHeader>&amp;C&amp;"Calibri"&amp;10&amp;KFF0000OFFICIAL&amp;1#</oddHeader>
    <oddFooter>&amp;C&amp;1#&amp;"Calibri"&amp;10&amp;KFF0000OFFICIAL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80A3C-73ED-4C8D-AF52-BEEF25EFD4D0}">
  <dimension ref="A1:CA51"/>
  <sheetViews>
    <sheetView workbookViewId="0">
      <pane xSplit="2" ySplit="4" topLeftCell="Z5" activePane="bottomRight" state="frozen"/>
      <selection pane="bottomRight"/>
      <selection pane="bottomLeft" activeCell="A5" sqref="A5"/>
      <selection pane="topRight" activeCell="C1" sqref="C1"/>
    </sheetView>
  </sheetViews>
  <sheetFormatPr defaultColWidth="8.7109375" defaultRowHeight="15"/>
  <cols>
    <col min="1" max="1" width="51.28515625" style="2" customWidth="1"/>
    <col min="2" max="2" width="8.7109375" style="2"/>
    <col min="3" max="3" width="8.7109375" style="7"/>
    <col min="4" max="4" width="8.7109375" style="2"/>
    <col min="5" max="31" width="10.7109375" style="2" customWidth="1"/>
    <col min="32" max="16384" width="8.7109375" style="2"/>
  </cols>
  <sheetData>
    <row r="1" spans="1:79" ht="15.75">
      <c r="A1" s="6" t="s">
        <v>185</v>
      </c>
      <c r="B1" s="7" t="s">
        <v>17</v>
      </c>
    </row>
    <row r="2" spans="1:79" ht="15.75">
      <c r="A2" s="40" t="s">
        <v>186</v>
      </c>
    </row>
    <row r="3" spans="1:79" s="42" customFormat="1" ht="14.65" customHeight="1">
      <c r="A3" s="31"/>
      <c r="B3" s="31" t="s">
        <v>19</v>
      </c>
      <c r="C3" s="9" t="s">
        <v>20</v>
      </c>
      <c r="D3" s="8"/>
      <c r="E3" s="28" t="s">
        <v>51</v>
      </c>
      <c r="F3" s="28" t="s">
        <v>52</v>
      </c>
      <c r="G3" s="28" t="s">
        <v>53</v>
      </c>
      <c r="H3" s="28" t="s">
        <v>54</v>
      </c>
      <c r="I3" s="28" t="s">
        <v>55</v>
      </c>
      <c r="J3" s="28" t="s">
        <v>56</v>
      </c>
      <c r="K3" s="28" t="s">
        <v>57</v>
      </c>
      <c r="L3" s="28" t="s">
        <v>58</v>
      </c>
      <c r="M3" s="28" t="s">
        <v>59</v>
      </c>
      <c r="N3" s="28" t="s">
        <v>60</v>
      </c>
      <c r="O3" s="28" t="s">
        <v>61</v>
      </c>
      <c r="P3" s="28" t="s">
        <v>62</v>
      </c>
      <c r="Q3" s="28" t="s">
        <v>63</v>
      </c>
      <c r="R3" s="28" t="s">
        <v>64</v>
      </c>
      <c r="S3" s="28" t="s">
        <v>65</v>
      </c>
      <c r="T3" s="28" t="s">
        <v>66</v>
      </c>
      <c r="U3" s="28" t="s">
        <v>67</v>
      </c>
      <c r="V3" s="28" t="s">
        <v>68</v>
      </c>
      <c r="W3" s="28" t="s">
        <v>69</v>
      </c>
      <c r="X3" s="28" t="s">
        <v>70</v>
      </c>
      <c r="Y3" s="28" t="s">
        <v>71</v>
      </c>
      <c r="Z3" s="28" t="s">
        <v>72</v>
      </c>
      <c r="AA3" s="28" t="s">
        <v>73</v>
      </c>
      <c r="AB3" s="28" t="s">
        <v>74</v>
      </c>
      <c r="AC3" s="28" t="s">
        <v>75</v>
      </c>
      <c r="AD3" s="28" t="s">
        <v>76</v>
      </c>
      <c r="AE3" s="28"/>
      <c r="AF3" s="28"/>
      <c r="AG3" s="28"/>
      <c r="AH3" s="28"/>
      <c r="AI3" s="28"/>
      <c r="AJ3" s="28"/>
      <c r="AK3" s="28"/>
      <c r="AL3" s="28"/>
      <c r="AM3" s="28"/>
      <c r="AN3" s="28"/>
      <c r="AO3" s="28"/>
      <c r="AP3" s="28"/>
      <c r="AQ3" s="28"/>
      <c r="AR3" s="28"/>
      <c r="AS3" s="28"/>
      <c r="AT3" s="28"/>
      <c r="AU3" s="28"/>
      <c r="AV3" s="28"/>
      <c r="AW3" s="28"/>
      <c r="AX3" s="28"/>
      <c r="AY3" s="28"/>
      <c r="AZ3" s="10"/>
      <c r="BA3" s="10"/>
      <c r="BB3" s="10"/>
      <c r="BC3" s="10"/>
      <c r="BD3" s="10"/>
      <c r="BE3" s="10"/>
      <c r="BF3" s="41"/>
      <c r="BG3" s="41"/>
      <c r="BH3" s="41"/>
      <c r="BI3" s="41"/>
      <c r="BJ3" s="41"/>
      <c r="BK3" s="41"/>
      <c r="BL3" s="41"/>
      <c r="BM3" s="41"/>
      <c r="BN3" s="41"/>
      <c r="BO3" s="41"/>
      <c r="BP3" s="41"/>
      <c r="BQ3" s="41"/>
      <c r="BR3" s="41"/>
      <c r="BS3" s="41"/>
      <c r="BT3" s="41"/>
      <c r="BU3" s="41"/>
      <c r="BV3" s="10"/>
      <c r="BW3" s="10"/>
      <c r="BX3" s="10"/>
      <c r="BY3" s="10"/>
      <c r="BZ3" s="10"/>
      <c r="CA3" s="10"/>
    </row>
    <row r="4" spans="1:79" s="29" customFormat="1">
      <c r="A4" s="31"/>
      <c r="B4" s="31"/>
      <c r="C4" s="9"/>
      <c r="D4" s="8"/>
      <c r="E4" s="28"/>
      <c r="F4" s="28"/>
      <c r="G4" s="28"/>
      <c r="H4" s="28"/>
      <c r="I4" s="28"/>
      <c r="J4" s="28"/>
      <c r="K4" s="28"/>
      <c r="L4" s="56"/>
      <c r="M4" s="28"/>
      <c r="N4" s="28"/>
      <c r="O4" s="28"/>
      <c r="P4" s="28"/>
      <c r="Q4" s="28"/>
      <c r="R4" s="28"/>
      <c r="S4" s="28"/>
      <c r="T4" s="28"/>
      <c r="U4" s="28"/>
      <c r="V4" s="28"/>
      <c r="W4" s="28"/>
      <c r="X4" s="28"/>
      <c r="Y4" s="28"/>
      <c r="Z4" s="28"/>
      <c r="AA4" s="28" t="s">
        <v>79</v>
      </c>
      <c r="AB4" s="28" t="s">
        <v>79</v>
      </c>
      <c r="AC4" s="28" t="s">
        <v>79</v>
      </c>
      <c r="AD4" s="28" t="s">
        <v>79</v>
      </c>
      <c r="AE4" s="28"/>
      <c r="BV4" s="10"/>
      <c r="BW4" s="10"/>
      <c r="BX4" s="10"/>
      <c r="BY4" s="10"/>
      <c r="BZ4" s="10"/>
      <c r="CA4" s="10"/>
    </row>
    <row r="5" spans="1:79" ht="4.1500000000000004" customHeight="1">
      <c r="A5" s="12"/>
      <c r="B5" s="13"/>
      <c r="C5" s="14"/>
      <c r="D5" s="7"/>
      <c r="E5" s="15"/>
      <c r="F5" s="15"/>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P5" s="17"/>
      <c r="BQ5" s="17"/>
      <c r="BR5" s="17"/>
      <c r="BS5" s="17"/>
      <c r="BT5" s="17"/>
      <c r="BU5" s="17"/>
      <c r="BV5" s="17"/>
      <c r="BW5" s="17"/>
      <c r="BX5" s="17"/>
    </row>
    <row r="6" spans="1:79">
      <c r="A6" s="2" t="s">
        <v>187</v>
      </c>
    </row>
    <row r="7" spans="1:79" ht="4.1500000000000004" customHeight="1">
      <c r="A7" s="12"/>
      <c r="B7" s="13"/>
      <c r="C7" s="14"/>
      <c r="D7" s="7"/>
      <c r="E7" s="15"/>
      <c r="F7" s="15"/>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P7" s="17"/>
      <c r="BQ7" s="17"/>
      <c r="BR7" s="17"/>
      <c r="BS7" s="17"/>
      <c r="BT7" s="17"/>
      <c r="BU7" s="17"/>
      <c r="BV7" s="17"/>
      <c r="BW7" s="17"/>
      <c r="BX7" s="17"/>
    </row>
    <row r="8" spans="1:79">
      <c r="A8" s="30" t="s">
        <v>188</v>
      </c>
    </row>
    <row r="9" spans="1:79">
      <c r="A9" s="37" t="s">
        <v>189</v>
      </c>
    </row>
    <row r="10" spans="1:79">
      <c r="A10" s="59" t="s">
        <v>190</v>
      </c>
      <c r="B10" s="2" t="s">
        <v>81</v>
      </c>
      <c r="E10" s="18">
        <v>81266</v>
      </c>
      <c r="F10" s="18">
        <v>75613.618666666662</v>
      </c>
      <c r="G10" s="18">
        <v>79816.661333333337</v>
      </c>
      <c r="H10" s="18">
        <v>84626.081333333335</v>
      </c>
      <c r="I10" s="18">
        <v>90082.987999999998</v>
      </c>
      <c r="J10" s="18">
        <v>98235.414000000004</v>
      </c>
      <c r="K10" s="18">
        <v>103782</v>
      </c>
      <c r="L10" s="18">
        <v>107778</v>
      </c>
      <c r="M10" s="18">
        <v>114665</v>
      </c>
      <c r="N10" s="18">
        <v>117053</v>
      </c>
      <c r="O10" s="18">
        <v>119863</v>
      </c>
      <c r="P10" s="18">
        <v>130691</v>
      </c>
      <c r="Q10" s="18">
        <v>143908</v>
      </c>
      <c r="R10" s="18">
        <v>151002</v>
      </c>
      <c r="S10" s="18">
        <v>157743</v>
      </c>
      <c r="T10" s="18">
        <v>167645</v>
      </c>
      <c r="U10" s="18">
        <v>174815</v>
      </c>
      <c r="V10" s="18">
        <v>180618</v>
      </c>
      <c r="W10" s="18">
        <v>193809</v>
      </c>
      <c r="X10" s="18">
        <v>206405</v>
      </c>
      <c r="Y10" s="18">
        <v>217095</v>
      </c>
      <c r="Z10" s="18">
        <v>221704</v>
      </c>
      <c r="AA10" s="18">
        <v>229700</v>
      </c>
      <c r="AB10" s="18">
        <v>236400</v>
      </c>
      <c r="AC10" s="18">
        <v>247300</v>
      </c>
      <c r="AD10" s="18">
        <v>248300</v>
      </c>
    </row>
    <row r="11" spans="1:79">
      <c r="A11" s="59" t="s">
        <v>191</v>
      </c>
      <c r="B11" s="2" t="s">
        <v>81</v>
      </c>
      <c r="E11" s="18">
        <v>14232</v>
      </c>
      <c r="F11" s="18">
        <v>13424.621333333333</v>
      </c>
      <c r="G11" s="18">
        <v>17217.698666666667</v>
      </c>
      <c r="H11" s="18">
        <v>18263.678666666667</v>
      </c>
      <c r="I11" s="18">
        <v>20966.572</v>
      </c>
      <c r="J11" s="18">
        <v>23950.266</v>
      </c>
      <c r="K11" s="18">
        <v>25668</v>
      </c>
      <c r="L11" s="18">
        <v>26785</v>
      </c>
      <c r="M11" s="18">
        <v>30928</v>
      </c>
      <c r="N11" s="18">
        <v>32057</v>
      </c>
      <c r="O11" s="18">
        <v>27203</v>
      </c>
      <c r="P11" s="18">
        <v>30361</v>
      </c>
      <c r="Q11" s="18">
        <v>32717</v>
      </c>
      <c r="R11" s="18">
        <v>36002</v>
      </c>
      <c r="S11" s="18">
        <v>37638</v>
      </c>
      <c r="T11" s="18">
        <v>40224</v>
      </c>
      <c r="U11" s="18">
        <v>43261</v>
      </c>
      <c r="V11" s="18">
        <v>45133</v>
      </c>
      <c r="W11" s="18">
        <v>46768</v>
      </c>
      <c r="X11" s="18">
        <v>51555</v>
      </c>
      <c r="Y11" s="18">
        <v>48855</v>
      </c>
      <c r="Z11" s="18">
        <v>50225</v>
      </c>
      <c r="AA11" s="18">
        <v>53800</v>
      </c>
      <c r="AB11" s="18">
        <v>57800</v>
      </c>
      <c r="AC11" s="18">
        <v>58900</v>
      </c>
      <c r="AD11" s="18">
        <v>63000</v>
      </c>
    </row>
    <row r="12" spans="1:79">
      <c r="A12" s="59" t="s">
        <v>192</v>
      </c>
      <c r="B12" s="2" t="s">
        <v>81</v>
      </c>
      <c r="E12" s="18">
        <v>10909</v>
      </c>
      <c r="F12" s="18">
        <v>10989</v>
      </c>
      <c r="G12" s="18">
        <v>10637</v>
      </c>
      <c r="H12" s="18">
        <v>11651</v>
      </c>
      <c r="I12" s="18">
        <v>12325</v>
      </c>
      <c r="J12" s="18">
        <v>13734</v>
      </c>
      <c r="K12" s="18">
        <v>15239</v>
      </c>
      <c r="L12" s="18">
        <v>17147</v>
      </c>
      <c r="M12" s="18">
        <v>19601</v>
      </c>
      <c r="N12" s="18">
        <v>23569</v>
      </c>
      <c r="O12" s="18">
        <v>24390</v>
      </c>
      <c r="P12" s="18">
        <v>24660</v>
      </c>
      <c r="Q12" s="18">
        <v>25537</v>
      </c>
      <c r="R12" s="18">
        <v>26801</v>
      </c>
      <c r="S12" s="18">
        <v>27407</v>
      </c>
      <c r="T12" s="18">
        <v>27033</v>
      </c>
      <c r="U12" s="18">
        <v>28081</v>
      </c>
      <c r="V12" s="18">
        <v>28364</v>
      </c>
      <c r="W12" s="18">
        <v>29102</v>
      </c>
      <c r="X12" s="18">
        <v>29514</v>
      </c>
      <c r="Y12" s="18">
        <v>36219</v>
      </c>
      <c r="Z12" s="18">
        <v>36265</v>
      </c>
      <c r="AA12" s="18">
        <v>38700</v>
      </c>
      <c r="AB12" s="18">
        <v>37900</v>
      </c>
      <c r="AC12" s="18">
        <v>35300</v>
      </c>
      <c r="AD12" s="18">
        <v>37100</v>
      </c>
    </row>
    <row r="13" spans="1:79">
      <c r="A13" s="59" t="s">
        <v>193</v>
      </c>
      <c r="B13" s="2" t="s">
        <v>81</v>
      </c>
      <c r="E13" s="18">
        <v>84588</v>
      </c>
      <c r="F13" s="18">
        <v>78049.240000000005</v>
      </c>
      <c r="G13" s="18">
        <v>86397.36</v>
      </c>
      <c r="H13" s="18">
        <v>91238.76</v>
      </c>
      <c r="I13" s="18">
        <v>98723.56</v>
      </c>
      <c r="J13" s="18">
        <v>108451.68</v>
      </c>
      <c r="K13" s="18">
        <v>114210</v>
      </c>
      <c r="L13" s="18">
        <v>117415</v>
      </c>
      <c r="M13" s="18">
        <v>125992</v>
      </c>
      <c r="N13" s="18">
        <v>125541</v>
      </c>
      <c r="O13" s="18">
        <v>122676</v>
      </c>
      <c r="P13" s="18">
        <v>136393</v>
      </c>
      <c r="Q13" s="18">
        <v>151087</v>
      </c>
      <c r="R13" s="18">
        <v>160203</v>
      </c>
      <c r="S13" s="18">
        <v>167974</v>
      </c>
      <c r="T13" s="18">
        <v>180836</v>
      </c>
      <c r="U13" s="18">
        <v>189996</v>
      </c>
      <c r="V13" s="18">
        <v>197388</v>
      </c>
      <c r="W13" s="18">
        <v>211475</v>
      </c>
      <c r="X13" s="18">
        <v>228445</v>
      </c>
      <c r="Y13" s="18">
        <v>229731</v>
      </c>
      <c r="Z13" s="18">
        <v>235664</v>
      </c>
      <c r="AA13" s="18">
        <v>244800</v>
      </c>
      <c r="AB13" s="18">
        <v>256300</v>
      </c>
      <c r="AC13" s="18">
        <v>270900</v>
      </c>
      <c r="AD13" s="18">
        <v>274200</v>
      </c>
    </row>
    <row r="14" spans="1:79">
      <c r="A14" s="37" t="s">
        <v>194</v>
      </c>
      <c r="B14" s="2" t="s">
        <v>81</v>
      </c>
      <c r="E14" s="18">
        <v>3708</v>
      </c>
      <c r="F14" s="18">
        <v>3740.9893333333334</v>
      </c>
      <c r="G14" s="18">
        <v>4031.8506666666667</v>
      </c>
      <c r="H14" s="18">
        <v>3153.6106666666665</v>
      </c>
      <c r="I14" s="18">
        <v>3641.6640000000002</v>
      </c>
      <c r="J14" s="18">
        <v>3475.5920000000001</v>
      </c>
      <c r="K14" s="18">
        <v>4083</v>
      </c>
      <c r="L14" s="18">
        <v>3753</v>
      </c>
      <c r="M14" s="18">
        <v>3795</v>
      </c>
      <c r="N14" s="18">
        <v>3580</v>
      </c>
      <c r="O14" s="18">
        <v>3522</v>
      </c>
      <c r="P14" s="18">
        <v>3345</v>
      </c>
      <c r="Q14" s="18">
        <v>3962</v>
      </c>
      <c r="R14" s="18">
        <v>3969</v>
      </c>
      <c r="S14" s="18">
        <v>4285</v>
      </c>
      <c r="T14" s="18">
        <v>4392</v>
      </c>
      <c r="U14" s="18">
        <v>4453</v>
      </c>
      <c r="V14" s="18">
        <v>3905</v>
      </c>
      <c r="W14" s="18">
        <v>3813</v>
      </c>
      <c r="X14" s="18">
        <v>3893</v>
      </c>
      <c r="Y14" s="18">
        <v>3939</v>
      </c>
      <c r="Z14" s="18">
        <v>3501</v>
      </c>
      <c r="AA14" s="18">
        <v>3160</v>
      </c>
      <c r="AB14" s="18">
        <v>3540</v>
      </c>
      <c r="AC14" s="18">
        <v>3700</v>
      </c>
      <c r="AD14" s="18">
        <v>3900</v>
      </c>
    </row>
    <row r="15" spans="1:79">
      <c r="A15" s="37" t="s">
        <v>195</v>
      </c>
      <c r="B15" s="2" t="s">
        <v>81</v>
      </c>
      <c r="E15" s="18">
        <v>24815</v>
      </c>
      <c r="F15" s="18">
        <v>35134.810666666664</v>
      </c>
      <c r="G15" s="18">
        <v>27116.349333333332</v>
      </c>
      <c r="H15" s="18">
        <v>33321.58933333333</v>
      </c>
      <c r="I15" s="18">
        <v>36299.536</v>
      </c>
      <c r="J15" s="18">
        <v>43060.508000000002</v>
      </c>
      <c r="K15" s="18">
        <v>48662</v>
      </c>
      <c r="L15" s="18">
        <v>58297</v>
      </c>
      <c r="M15" s="18">
        <v>64687</v>
      </c>
      <c r="N15" s="18">
        <v>60593</v>
      </c>
      <c r="O15" s="18">
        <v>53092</v>
      </c>
      <c r="P15" s="18">
        <v>57302</v>
      </c>
      <c r="Q15" s="18">
        <v>66541</v>
      </c>
      <c r="R15" s="18">
        <v>68054</v>
      </c>
      <c r="S15" s="18">
        <v>69091</v>
      </c>
      <c r="T15" s="18">
        <v>65517</v>
      </c>
      <c r="U15" s="18">
        <v>63529</v>
      </c>
      <c r="V15" s="18">
        <v>71170</v>
      </c>
      <c r="W15" s="18">
        <v>85770</v>
      </c>
      <c r="X15" s="18">
        <v>94713</v>
      </c>
      <c r="Y15" s="18">
        <v>87846</v>
      </c>
      <c r="Z15" s="18">
        <v>99148</v>
      </c>
      <c r="AA15" s="18">
        <v>102700</v>
      </c>
      <c r="AB15" s="18">
        <v>81900</v>
      </c>
      <c r="AC15" s="18">
        <v>87200</v>
      </c>
      <c r="AD15" s="18">
        <v>106900</v>
      </c>
    </row>
    <row r="16" spans="1:79">
      <c r="A16" s="37" t="s">
        <v>196</v>
      </c>
      <c r="B16" s="2" t="s">
        <v>81</v>
      </c>
      <c r="E16" s="18">
        <v>3912</v>
      </c>
      <c r="F16" s="18">
        <v>5285.78</v>
      </c>
      <c r="G16" s="18">
        <v>4167.92</v>
      </c>
      <c r="H16" s="18">
        <v>4887.97</v>
      </c>
      <c r="I16" s="18">
        <v>5778.07</v>
      </c>
      <c r="J16" s="18">
        <v>6401.585</v>
      </c>
      <c r="K16" s="18">
        <v>6641</v>
      </c>
      <c r="L16" s="18">
        <v>7865</v>
      </c>
      <c r="M16" s="18">
        <v>11980</v>
      </c>
      <c r="N16" s="18">
        <v>9219</v>
      </c>
      <c r="O16" s="18">
        <v>6167</v>
      </c>
      <c r="P16" s="18">
        <v>6637</v>
      </c>
      <c r="Q16" s="18">
        <v>7765</v>
      </c>
      <c r="R16" s="18">
        <v>7569</v>
      </c>
      <c r="S16" s="18">
        <v>6148</v>
      </c>
      <c r="T16" s="18">
        <v>5879</v>
      </c>
      <c r="U16" s="18">
        <v>6830</v>
      </c>
      <c r="V16" s="18">
        <v>8228</v>
      </c>
      <c r="W16" s="18">
        <v>10927</v>
      </c>
      <c r="X16" s="18">
        <v>10910</v>
      </c>
      <c r="Y16" s="18">
        <v>6621</v>
      </c>
      <c r="Z16" s="18">
        <v>13037</v>
      </c>
      <c r="AA16" s="18">
        <v>23230</v>
      </c>
      <c r="AB16" s="18">
        <v>12690</v>
      </c>
      <c r="AC16" s="18">
        <v>16590</v>
      </c>
      <c r="AD16" s="18">
        <v>19140</v>
      </c>
    </row>
    <row r="17" spans="1:76">
      <c r="A17" s="37" t="s">
        <v>197</v>
      </c>
      <c r="B17" s="2" t="s">
        <v>81</v>
      </c>
      <c r="C17" s="7" t="s">
        <v>82</v>
      </c>
      <c r="E17" s="18">
        <v>1205</v>
      </c>
      <c r="F17" s="18">
        <v>2388</v>
      </c>
      <c r="G17" s="18">
        <v>1306</v>
      </c>
      <c r="H17" s="18">
        <v>1715</v>
      </c>
      <c r="I17" s="18">
        <v>1165</v>
      </c>
      <c r="J17" s="18">
        <v>1465</v>
      </c>
      <c r="K17" s="18">
        <v>1991</v>
      </c>
      <c r="L17" s="18">
        <v>1594</v>
      </c>
      <c r="M17" s="18">
        <v>1871</v>
      </c>
      <c r="N17" s="18">
        <v>2099</v>
      </c>
      <c r="O17" s="18">
        <v>1297</v>
      </c>
      <c r="P17" s="18">
        <v>806</v>
      </c>
      <c r="Q17" s="18">
        <v>1293</v>
      </c>
      <c r="R17" s="18">
        <v>1927</v>
      </c>
      <c r="S17" s="18">
        <v>1785</v>
      </c>
      <c r="T17" s="18">
        <v>1353</v>
      </c>
      <c r="U17" s="18">
        <v>876</v>
      </c>
      <c r="V17" s="18">
        <v>976</v>
      </c>
      <c r="W17" s="18">
        <v>993</v>
      </c>
      <c r="X17" s="18">
        <v>1202</v>
      </c>
      <c r="Y17" s="18">
        <v>921</v>
      </c>
      <c r="Z17" s="18">
        <v>897</v>
      </c>
      <c r="AA17" s="18">
        <v>1470</v>
      </c>
      <c r="AB17" s="18">
        <v>1440</v>
      </c>
      <c r="AC17" s="18">
        <v>1410</v>
      </c>
      <c r="AD17" s="18">
        <v>1410</v>
      </c>
    </row>
    <row r="18" spans="1:76">
      <c r="A18" s="37" t="s">
        <v>198</v>
      </c>
      <c r="B18" s="2" t="s">
        <v>81</v>
      </c>
      <c r="D18" s="37"/>
      <c r="E18" s="18">
        <v>118228</v>
      </c>
      <c r="F18" s="18">
        <v>124598.82</v>
      </c>
      <c r="G18" s="18">
        <v>123019.48</v>
      </c>
      <c r="H18" s="18">
        <v>134315.93</v>
      </c>
      <c r="I18" s="18">
        <v>145608.82999999999</v>
      </c>
      <c r="J18" s="18">
        <v>162852.36499999999</v>
      </c>
      <c r="K18" s="18">
        <v>175588</v>
      </c>
      <c r="L18" s="18">
        <v>188924</v>
      </c>
      <c r="M18" s="18">
        <v>208324</v>
      </c>
      <c r="N18" s="18">
        <v>201033</v>
      </c>
      <c r="O18" s="18">
        <v>186753</v>
      </c>
      <c r="P18" s="18">
        <v>204483</v>
      </c>
      <c r="Q18" s="18">
        <v>230648</v>
      </c>
      <c r="R18" s="18">
        <v>241723</v>
      </c>
      <c r="S18" s="18">
        <v>249283</v>
      </c>
      <c r="T18" s="18">
        <v>257977</v>
      </c>
      <c r="U18" s="18">
        <v>265684</v>
      </c>
      <c r="V18" s="18">
        <v>281667</v>
      </c>
      <c r="W18" s="18">
        <v>312978</v>
      </c>
      <c r="X18" s="18">
        <v>339163</v>
      </c>
      <c r="Y18" s="18">
        <v>329058</v>
      </c>
      <c r="Z18" s="18">
        <v>352246</v>
      </c>
      <c r="AA18" s="18">
        <v>375360</v>
      </c>
      <c r="AB18" s="18">
        <v>355870</v>
      </c>
      <c r="AC18" s="18">
        <v>379800</v>
      </c>
      <c r="AD18" s="18">
        <v>405550</v>
      </c>
    </row>
    <row r="19" spans="1:76" ht="4.1500000000000004" customHeight="1">
      <c r="A19" s="19"/>
      <c r="B19" s="13"/>
      <c r="C19" s="14"/>
      <c r="D19" s="7"/>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P19" s="17"/>
      <c r="BQ19" s="17"/>
      <c r="BR19" s="17"/>
      <c r="BS19" s="17"/>
      <c r="BT19" s="17"/>
      <c r="BU19" s="17"/>
      <c r="BV19" s="17"/>
      <c r="BW19" s="17"/>
      <c r="BX19" s="17"/>
    </row>
    <row r="20" spans="1:76">
      <c r="A20" s="30" t="s">
        <v>199</v>
      </c>
      <c r="E20" s="18"/>
      <c r="F20" s="18"/>
      <c r="G20" s="18"/>
      <c r="H20" s="18"/>
      <c r="I20" s="18"/>
      <c r="J20" s="18"/>
      <c r="K20" s="18"/>
    </row>
    <row r="21" spans="1:76">
      <c r="A21" s="37" t="s">
        <v>200</v>
      </c>
      <c r="B21" s="2" t="s">
        <v>81</v>
      </c>
      <c r="E21" s="18"/>
      <c r="F21" s="18">
        <v>23853.187999999998</v>
      </c>
      <c r="G21" s="18">
        <v>27377.632000000001</v>
      </c>
      <c r="H21" s="18">
        <v>31227.362000000001</v>
      </c>
      <c r="I21" s="18">
        <v>34095.421999999999</v>
      </c>
      <c r="J21" s="18">
        <v>35943.940999999999</v>
      </c>
      <c r="K21" s="18">
        <v>39059</v>
      </c>
      <c r="L21" s="18">
        <v>41148</v>
      </c>
      <c r="M21" s="18">
        <v>44310</v>
      </c>
      <c r="N21" s="18">
        <v>42558</v>
      </c>
      <c r="O21" s="18">
        <v>46437</v>
      </c>
      <c r="P21" s="18">
        <v>47858</v>
      </c>
      <c r="Q21" s="18">
        <v>48686</v>
      </c>
      <c r="R21" s="18">
        <v>50166</v>
      </c>
      <c r="S21" s="18">
        <v>55435</v>
      </c>
      <c r="T21" s="18">
        <v>56348</v>
      </c>
      <c r="U21" s="18">
        <v>60312</v>
      </c>
      <c r="V21" s="18">
        <v>62727</v>
      </c>
      <c r="W21" s="18">
        <v>65282</v>
      </c>
      <c r="X21" s="18">
        <v>66385</v>
      </c>
      <c r="Y21" s="18">
        <v>65287</v>
      </c>
      <c r="Z21" s="18">
        <v>74688</v>
      </c>
      <c r="AA21" s="18">
        <v>76410</v>
      </c>
      <c r="AB21" s="18">
        <v>79880</v>
      </c>
      <c r="AC21" s="18">
        <v>82720</v>
      </c>
      <c r="AD21" s="18">
        <v>87340</v>
      </c>
    </row>
    <row r="22" spans="1:76">
      <c r="A22" s="37" t="s">
        <v>201</v>
      </c>
      <c r="B22" s="2" t="s">
        <v>81</v>
      </c>
      <c r="E22" s="18"/>
      <c r="F22" s="18">
        <v>527.98800000000006</v>
      </c>
      <c r="G22" s="18">
        <v>647.83199999999999</v>
      </c>
      <c r="H22" s="18">
        <v>672.56200000000001</v>
      </c>
      <c r="I22" s="18">
        <v>704.62199999999996</v>
      </c>
      <c r="J22" s="18">
        <v>692.54100000000005</v>
      </c>
      <c r="K22" s="18">
        <v>656</v>
      </c>
      <c r="L22" s="18">
        <v>650</v>
      </c>
      <c r="M22" s="18">
        <v>660</v>
      </c>
      <c r="N22" s="18">
        <v>706</v>
      </c>
      <c r="O22" s="18">
        <v>746</v>
      </c>
      <c r="P22" s="18">
        <v>744</v>
      </c>
      <c r="Q22" s="18">
        <v>714</v>
      </c>
      <c r="R22" s="18">
        <v>715</v>
      </c>
      <c r="S22" s="18">
        <v>825</v>
      </c>
      <c r="T22" s="18">
        <v>828</v>
      </c>
      <c r="U22" s="18">
        <v>883</v>
      </c>
      <c r="V22" s="18">
        <v>850</v>
      </c>
      <c r="W22" s="18">
        <v>903</v>
      </c>
      <c r="X22" s="18">
        <v>995</v>
      </c>
      <c r="Y22" s="18">
        <v>1040</v>
      </c>
      <c r="Z22" s="18">
        <v>1101</v>
      </c>
      <c r="AA22" s="18">
        <v>1160</v>
      </c>
      <c r="AB22" s="18">
        <v>1120</v>
      </c>
      <c r="AC22" s="18">
        <v>1160</v>
      </c>
      <c r="AD22" s="18">
        <v>1200</v>
      </c>
    </row>
    <row r="23" spans="1:76">
      <c r="A23" s="37" t="s">
        <v>202</v>
      </c>
      <c r="B23" s="2" t="s">
        <v>81</v>
      </c>
      <c r="E23" s="18"/>
      <c r="F23" s="18">
        <v>171.99866666666668</v>
      </c>
      <c r="G23" s="18">
        <v>219.98133333333334</v>
      </c>
      <c r="H23" s="18">
        <v>260.95133333333331</v>
      </c>
      <c r="I23" s="18">
        <v>335.95800000000003</v>
      </c>
      <c r="J23" s="18">
        <v>301.94900000000001</v>
      </c>
      <c r="K23" s="18">
        <v>330</v>
      </c>
      <c r="L23" s="18">
        <v>365</v>
      </c>
      <c r="M23" s="18">
        <v>464</v>
      </c>
      <c r="N23" s="18">
        <v>384</v>
      </c>
      <c r="O23" s="18">
        <v>499</v>
      </c>
      <c r="P23" s="18">
        <v>489</v>
      </c>
      <c r="Q23" s="18">
        <v>439</v>
      </c>
      <c r="R23" s="18">
        <v>432</v>
      </c>
      <c r="S23" s="18">
        <v>476</v>
      </c>
      <c r="T23" s="18">
        <v>540</v>
      </c>
      <c r="U23" s="18">
        <v>620</v>
      </c>
      <c r="V23" s="18">
        <v>674</v>
      </c>
      <c r="W23" s="18">
        <v>735</v>
      </c>
      <c r="X23" s="18">
        <v>688</v>
      </c>
      <c r="Y23" s="18">
        <v>632</v>
      </c>
      <c r="Z23" s="18">
        <v>900</v>
      </c>
      <c r="AA23" s="18">
        <v>770</v>
      </c>
      <c r="AB23" s="18">
        <v>720</v>
      </c>
      <c r="AC23" s="18">
        <v>720</v>
      </c>
      <c r="AD23" s="18">
        <v>760</v>
      </c>
    </row>
    <row r="24" spans="1:76">
      <c r="A24" s="37" t="s">
        <v>203</v>
      </c>
      <c r="B24" s="2" t="s">
        <v>81</v>
      </c>
      <c r="C24" s="7" t="s">
        <v>89</v>
      </c>
      <c r="E24" s="18"/>
      <c r="F24" s="18">
        <v>1276</v>
      </c>
      <c r="G24" s="18">
        <v>-77</v>
      </c>
      <c r="H24" s="18">
        <v>-39</v>
      </c>
      <c r="I24" s="18">
        <v>-38</v>
      </c>
      <c r="J24" s="18">
        <v>-13</v>
      </c>
      <c r="K24" s="18">
        <v>-19</v>
      </c>
      <c r="L24" s="18">
        <v>60</v>
      </c>
      <c r="M24" s="18">
        <v>-19</v>
      </c>
      <c r="N24" s="18">
        <v>-1</v>
      </c>
      <c r="O24" s="18">
        <v>0</v>
      </c>
      <c r="P24" s="18">
        <v>0</v>
      </c>
      <c r="Q24" s="18">
        <v>0</v>
      </c>
      <c r="R24" s="18">
        <v>0</v>
      </c>
      <c r="S24" s="18">
        <v>0</v>
      </c>
      <c r="T24" s="18">
        <v>0</v>
      </c>
      <c r="U24" s="18">
        <v>0</v>
      </c>
      <c r="V24" s="18">
        <v>0</v>
      </c>
      <c r="W24" s="18">
        <v>0</v>
      </c>
      <c r="X24" s="18">
        <v>0</v>
      </c>
      <c r="Y24" s="18">
        <v>0</v>
      </c>
      <c r="Z24" s="18">
        <v>0</v>
      </c>
      <c r="AA24" s="18">
        <v>0</v>
      </c>
      <c r="AB24" s="18">
        <v>0</v>
      </c>
      <c r="AC24" s="18">
        <v>0</v>
      </c>
      <c r="AD24" s="18">
        <v>0</v>
      </c>
    </row>
    <row r="25" spans="1:76">
      <c r="A25" s="37" t="s">
        <v>204</v>
      </c>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row>
    <row r="26" spans="1:76">
      <c r="A26" s="59" t="s">
        <v>205</v>
      </c>
      <c r="B26" s="2" t="s">
        <v>81</v>
      </c>
      <c r="E26" s="18">
        <v>11418</v>
      </c>
      <c r="F26" s="18">
        <v>12447</v>
      </c>
      <c r="G26" s="18">
        <v>12793</v>
      </c>
      <c r="H26" s="18">
        <v>13337</v>
      </c>
      <c r="I26" s="18">
        <v>13529</v>
      </c>
      <c r="J26" s="18">
        <v>14350</v>
      </c>
      <c r="K26" s="18">
        <v>14073</v>
      </c>
      <c r="L26" s="18">
        <v>14653</v>
      </c>
      <c r="M26" s="18">
        <v>15085</v>
      </c>
      <c r="N26" s="18">
        <v>15592</v>
      </c>
      <c r="O26" s="18">
        <v>15766</v>
      </c>
      <c r="P26" s="18">
        <v>16305</v>
      </c>
      <c r="Q26" s="18">
        <v>16924</v>
      </c>
      <c r="R26" s="18">
        <v>17839</v>
      </c>
      <c r="S26" s="18">
        <v>17767</v>
      </c>
      <c r="T26" s="18">
        <v>17590</v>
      </c>
      <c r="U26" s="18">
        <v>17964</v>
      </c>
      <c r="V26" s="18">
        <v>18441</v>
      </c>
      <c r="W26" s="18">
        <v>19229</v>
      </c>
      <c r="X26" s="18">
        <v>19830</v>
      </c>
      <c r="Y26" s="18">
        <v>19392</v>
      </c>
      <c r="Z26" s="18">
        <v>20338</v>
      </c>
      <c r="AA26" s="18">
        <v>20870</v>
      </c>
      <c r="AB26" s="18">
        <v>22730</v>
      </c>
      <c r="AC26" s="18">
        <v>23910</v>
      </c>
      <c r="AD26" s="18">
        <v>25020</v>
      </c>
      <c r="AI26" s="18"/>
      <c r="AJ26" s="18"/>
      <c r="AK26" s="18"/>
      <c r="AL26" s="18"/>
    </row>
    <row r="27" spans="1:76">
      <c r="A27" s="59" t="s">
        <v>206</v>
      </c>
      <c r="B27" s="2" t="s">
        <v>81</v>
      </c>
      <c r="E27" s="18">
        <v>2674</v>
      </c>
      <c r="F27" s="18">
        <v>6572</v>
      </c>
      <c r="G27" s="18">
        <v>6837</v>
      </c>
      <c r="H27" s="18">
        <v>7450</v>
      </c>
      <c r="I27" s="18">
        <v>7539</v>
      </c>
      <c r="J27" s="18">
        <v>7631</v>
      </c>
      <c r="K27" s="18">
        <v>7854</v>
      </c>
      <c r="L27" s="18">
        <v>8082</v>
      </c>
      <c r="M27" s="18">
        <v>8441</v>
      </c>
      <c r="N27" s="18">
        <v>8727</v>
      </c>
      <c r="O27" s="18">
        <v>8781</v>
      </c>
      <c r="P27" s="18">
        <v>9497</v>
      </c>
      <c r="Q27" s="18">
        <v>8557</v>
      </c>
      <c r="R27" s="18">
        <v>7871</v>
      </c>
      <c r="S27" s="18">
        <v>7882</v>
      </c>
      <c r="T27" s="18">
        <v>6097</v>
      </c>
      <c r="U27" s="18">
        <v>3660</v>
      </c>
      <c r="V27" s="18">
        <v>3454</v>
      </c>
      <c r="W27" s="18">
        <v>3534</v>
      </c>
      <c r="X27" s="18">
        <v>3658</v>
      </c>
      <c r="Y27" s="18">
        <v>3724</v>
      </c>
      <c r="Z27" s="18">
        <v>4165</v>
      </c>
      <c r="AA27" s="18">
        <v>3980</v>
      </c>
      <c r="AB27" s="18">
        <v>3820</v>
      </c>
      <c r="AC27" s="18">
        <v>3960</v>
      </c>
      <c r="AD27" s="18">
        <v>4090</v>
      </c>
      <c r="AI27" s="18"/>
      <c r="AJ27" s="18"/>
      <c r="AK27" s="18"/>
      <c r="AL27" s="18"/>
    </row>
    <row r="28" spans="1:76">
      <c r="A28" s="59" t="s">
        <v>207</v>
      </c>
      <c r="B28" s="2" t="s">
        <v>81</v>
      </c>
      <c r="E28" s="18">
        <v>14091</v>
      </c>
      <c r="F28" s="18">
        <v>19019</v>
      </c>
      <c r="G28" s="18">
        <v>19630</v>
      </c>
      <c r="H28" s="18">
        <v>20787</v>
      </c>
      <c r="I28" s="18">
        <v>21068</v>
      </c>
      <c r="J28" s="18">
        <v>21981</v>
      </c>
      <c r="K28" s="18">
        <v>21927</v>
      </c>
      <c r="L28" s="18">
        <v>22734</v>
      </c>
      <c r="M28" s="18">
        <v>23526</v>
      </c>
      <c r="N28" s="18">
        <v>24319</v>
      </c>
      <c r="O28" s="18">
        <v>24547</v>
      </c>
      <c r="P28" s="18">
        <v>25803</v>
      </c>
      <c r="Q28" s="18">
        <v>25480</v>
      </c>
      <c r="R28" s="18">
        <v>25710</v>
      </c>
      <c r="S28" s="18">
        <v>25648</v>
      </c>
      <c r="T28" s="18">
        <v>23687</v>
      </c>
      <c r="U28" s="18">
        <v>21625</v>
      </c>
      <c r="V28" s="18">
        <v>21895</v>
      </c>
      <c r="W28" s="18">
        <v>22763</v>
      </c>
      <c r="X28" s="18">
        <v>23488</v>
      </c>
      <c r="Y28" s="18">
        <v>23116</v>
      </c>
      <c r="Z28" s="18">
        <v>24503</v>
      </c>
      <c r="AA28" s="18">
        <v>24850</v>
      </c>
      <c r="AB28" s="18">
        <v>26550</v>
      </c>
      <c r="AC28" s="18">
        <v>27870</v>
      </c>
      <c r="AD28" s="18">
        <v>29110</v>
      </c>
      <c r="AI28" s="18"/>
      <c r="AJ28" s="18"/>
      <c r="AK28" s="18"/>
      <c r="AL28" s="18"/>
    </row>
    <row r="29" spans="1:76">
      <c r="A29" s="37" t="s">
        <v>208</v>
      </c>
      <c r="B29" s="2" t="s">
        <v>81</v>
      </c>
      <c r="E29" s="18">
        <v>3799</v>
      </c>
      <c r="F29" s="18">
        <v>4606</v>
      </c>
      <c r="G29" s="18">
        <v>5214</v>
      </c>
      <c r="H29" s="18">
        <v>5573</v>
      </c>
      <c r="I29" s="18">
        <v>5622</v>
      </c>
      <c r="J29" s="18">
        <v>5548</v>
      </c>
      <c r="K29" s="18">
        <v>4988</v>
      </c>
      <c r="L29" s="18">
        <v>5644</v>
      </c>
      <c r="M29" s="18">
        <v>6070</v>
      </c>
      <c r="N29" s="18">
        <v>6276</v>
      </c>
      <c r="O29" s="18">
        <v>5748</v>
      </c>
      <c r="P29" s="18">
        <v>5828</v>
      </c>
      <c r="Q29" s="18">
        <v>7105</v>
      </c>
      <c r="R29" s="18">
        <v>8172</v>
      </c>
      <c r="S29" s="18">
        <v>9280</v>
      </c>
      <c r="T29" s="18">
        <v>10884</v>
      </c>
      <c r="U29" s="18">
        <v>14046</v>
      </c>
      <c r="V29" s="18">
        <v>14196</v>
      </c>
      <c r="W29" s="18">
        <v>15690</v>
      </c>
      <c r="X29" s="18">
        <v>15944</v>
      </c>
      <c r="Y29" s="18">
        <v>19507</v>
      </c>
      <c r="Z29" s="18">
        <v>18123</v>
      </c>
      <c r="AA29" s="18">
        <v>17190</v>
      </c>
      <c r="AB29" s="18">
        <v>17050</v>
      </c>
      <c r="AC29" s="18">
        <v>16750</v>
      </c>
      <c r="AD29" s="18">
        <v>17300</v>
      </c>
      <c r="AI29" s="18"/>
      <c r="AJ29" s="18"/>
      <c r="AK29" s="18"/>
      <c r="AL29" s="18"/>
    </row>
    <row r="30" spans="1:76">
      <c r="A30" s="37" t="s">
        <v>209</v>
      </c>
      <c r="B30" s="2" t="s">
        <v>81</v>
      </c>
      <c r="E30" s="18"/>
      <c r="F30" s="18"/>
      <c r="G30" s="18"/>
      <c r="H30" s="18"/>
      <c r="I30" s="18"/>
      <c r="J30" s="18"/>
      <c r="K30" s="18"/>
      <c r="L30" s="18"/>
      <c r="M30" s="18"/>
      <c r="N30" s="18"/>
      <c r="O30" s="18"/>
      <c r="P30" s="18"/>
      <c r="Q30" s="18"/>
      <c r="R30" s="18">
        <v>6535</v>
      </c>
      <c r="S30" s="18">
        <v>6623</v>
      </c>
      <c r="T30" s="18"/>
      <c r="U30" s="18"/>
      <c r="V30" s="18"/>
      <c r="W30" s="18"/>
      <c r="X30" s="18"/>
      <c r="Y30" s="18"/>
      <c r="Z30" s="18"/>
      <c r="AA30" s="18"/>
      <c r="AB30" s="18"/>
      <c r="AC30" s="18"/>
      <c r="AD30" s="18"/>
      <c r="AI30" s="18"/>
      <c r="AJ30" s="18"/>
      <c r="AK30" s="18"/>
      <c r="AL30" s="18"/>
    </row>
    <row r="31" spans="1:76">
      <c r="A31" s="37" t="s">
        <v>210</v>
      </c>
      <c r="B31" s="2" t="s">
        <v>81</v>
      </c>
      <c r="E31" s="18"/>
      <c r="F31" s="18"/>
      <c r="G31" s="18"/>
      <c r="H31" s="18"/>
      <c r="I31" s="18"/>
      <c r="J31" s="18"/>
      <c r="K31" s="18"/>
      <c r="L31" s="18"/>
      <c r="M31" s="18"/>
      <c r="N31" s="18"/>
      <c r="O31" s="18"/>
      <c r="P31" s="18"/>
      <c r="Q31" s="18"/>
      <c r="R31" s="18"/>
      <c r="S31" s="18"/>
      <c r="T31" s="18"/>
      <c r="U31" s="18"/>
      <c r="V31" s="18"/>
      <c r="W31" s="18">
        <v>1527</v>
      </c>
      <c r="X31" s="18">
        <v>1566</v>
      </c>
      <c r="Y31" s="18">
        <v>1639</v>
      </c>
      <c r="Z31" s="18">
        <v>1572</v>
      </c>
      <c r="AA31" s="18">
        <v>1510</v>
      </c>
      <c r="AB31" s="18">
        <v>1620</v>
      </c>
      <c r="AC31" s="18">
        <v>1620</v>
      </c>
      <c r="AD31" s="18">
        <v>1720</v>
      </c>
      <c r="AI31" s="18"/>
      <c r="AJ31" s="18"/>
      <c r="AK31" s="18"/>
      <c r="AL31" s="18"/>
    </row>
    <row r="32" spans="1:76">
      <c r="A32" s="37" t="s">
        <v>211</v>
      </c>
      <c r="B32" s="2" t="s">
        <v>81</v>
      </c>
      <c r="E32" s="18">
        <v>551</v>
      </c>
      <c r="F32" s="18">
        <v>451</v>
      </c>
      <c r="G32" s="18">
        <v>550</v>
      </c>
      <c r="H32" s="18">
        <v>586</v>
      </c>
      <c r="I32" s="18">
        <v>603</v>
      </c>
      <c r="J32" s="18">
        <v>584</v>
      </c>
      <c r="K32" s="18">
        <v>610</v>
      </c>
      <c r="L32" s="18">
        <v>608</v>
      </c>
      <c r="M32" s="18">
        <v>611</v>
      </c>
      <c r="N32" s="18">
        <v>620</v>
      </c>
      <c r="O32" s="18">
        <v>395</v>
      </c>
      <c r="P32" s="18">
        <v>445</v>
      </c>
      <c r="Q32" s="18">
        <v>421</v>
      </c>
      <c r="R32" s="18">
        <v>476</v>
      </c>
      <c r="S32" s="18">
        <v>491</v>
      </c>
      <c r="T32" s="18">
        <v>509</v>
      </c>
      <c r="U32" s="18">
        <v>522</v>
      </c>
      <c r="V32" s="18">
        <v>554</v>
      </c>
      <c r="W32" s="18">
        <v>564</v>
      </c>
      <c r="X32" s="18">
        <v>563</v>
      </c>
      <c r="Y32" s="18">
        <v>469</v>
      </c>
      <c r="Z32" s="18">
        <v>534</v>
      </c>
      <c r="AA32" s="18">
        <v>554</v>
      </c>
      <c r="AB32" s="18">
        <v>541</v>
      </c>
      <c r="AC32" s="18">
        <v>551</v>
      </c>
      <c r="AD32" s="18">
        <v>556</v>
      </c>
      <c r="AI32" s="18"/>
      <c r="AJ32" s="18"/>
      <c r="AK32" s="18"/>
      <c r="AL32" s="18"/>
    </row>
    <row r="33" spans="1:76">
      <c r="A33" s="37" t="s">
        <v>212</v>
      </c>
      <c r="B33" s="2" t="s">
        <v>81</v>
      </c>
      <c r="C33" s="7" t="s">
        <v>89</v>
      </c>
      <c r="E33" s="18">
        <v>16740</v>
      </c>
      <c r="F33" s="18">
        <v>1373</v>
      </c>
      <c r="G33" s="18">
        <v>1829</v>
      </c>
      <c r="H33" s="18">
        <v>1934</v>
      </c>
      <c r="I33" s="18">
        <v>2543</v>
      </c>
      <c r="J33" s="18">
        <v>2599</v>
      </c>
      <c r="K33" s="18">
        <v>2707</v>
      </c>
      <c r="L33" s="18">
        <v>2743</v>
      </c>
      <c r="M33" s="18">
        <v>2923</v>
      </c>
      <c r="N33" s="18">
        <v>3407</v>
      </c>
      <c r="O33" s="18">
        <v>3715</v>
      </c>
      <c r="P33" s="18">
        <v>3916</v>
      </c>
      <c r="Q33" s="18">
        <v>3920</v>
      </c>
      <c r="R33" s="18">
        <v>4176</v>
      </c>
      <c r="S33" s="18">
        <v>5178</v>
      </c>
      <c r="T33" s="18">
        <v>5547</v>
      </c>
      <c r="U33" s="18">
        <v>5717</v>
      </c>
      <c r="V33" s="18">
        <v>6078</v>
      </c>
      <c r="W33" s="18">
        <v>6741</v>
      </c>
      <c r="X33" s="18">
        <v>7280</v>
      </c>
      <c r="Y33" s="18">
        <v>6778</v>
      </c>
      <c r="Z33" s="18">
        <v>6555</v>
      </c>
      <c r="AA33" s="18">
        <v>6237</v>
      </c>
      <c r="AB33" s="18">
        <v>7735</v>
      </c>
      <c r="AC33" s="18">
        <v>8532</v>
      </c>
      <c r="AD33" s="18">
        <v>8453</v>
      </c>
      <c r="AI33" s="18"/>
      <c r="AJ33" s="18"/>
      <c r="AK33" s="18"/>
      <c r="AL33" s="18"/>
    </row>
    <row r="34" spans="1:76">
      <c r="A34" s="37" t="s">
        <v>213</v>
      </c>
      <c r="B34" s="2" t="s">
        <v>81</v>
      </c>
      <c r="E34" s="18">
        <v>35181</v>
      </c>
      <c r="F34" s="18">
        <v>51278.174666666666</v>
      </c>
      <c r="G34" s="18">
        <v>55391.445333333337</v>
      </c>
      <c r="H34" s="18">
        <v>61002.87533333333</v>
      </c>
      <c r="I34" s="18">
        <v>64932.002</v>
      </c>
      <c r="J34" s="18">
        <v>67637.430999999997</v>
      </c>
      <c r="K34" s="18">
        <v>70258</v>
      </c>
      <c r="L34" s="18">
        <v>73953</v>
      </c>
      <c r="M34" s="18">
        <v>78545</v>
      </c>
      <c r="N34" s="18">
        <v>78269</v>
      </c>
      <c r="O34" s="18">
        <v>82087</v>
      </c>
      <c r="P34" s="18">
        <v>85082</v>
      </c>
      <c r="Q34" s="18">
        <v>86765</v>
      </c>
      <c r="R34" s="18">
        <v>96382</v>
      </c>
      <c r="S34" s="18">
        <v>103956</v>
      </c>
      <c r="T34" s="18">
        <v>98343</v>
      </c>
      <c r="U34" s="18">
        <v>103725</v>
      </c>
      <c r="V34" s="18">
        <v>106974</v>
      </c>
      <c r="W34" s="18">
        <v>114206</v>
      </c>
      <c r="X34" s="18">
        <v>116908</v>
      </c>
      <c r="Y34" s="18">
        <v>118469</v>
      </c>
      <c r="Z34" s="18">
        <v>127976</v>
      </c>
      <c r="AA34" s="18">
        <v>128681</v>
      </c>
      <c r="AB34" s="18">
        <v>135217</v>
      </c>
      <c r="AC34" s="18">
        <v>139922</v>
      </c>
      <c r="AD34" s="18">
        <v>146439</v>
      </c>
      <c r="AI34" s="18"/>
      <c r="AJ34" s="18"/>
      <c r="AK34" s="18"/>
      <c r="AL34" s="18"/>
    </row>
    <row r="35" spans="1:76" ht="4.1500000000000004" customHeight="1">
      <c r="A35" s="19"/>
      <c r="B35" s="13"/>
      <c r="C35" s="14"/>
      <c r="D35" s="7"/>
      <c r="AF35" s="16"/>
      <c r="AG35" s="16"/>
      <c r="AH35" s="16"/>
      <c r="AI35" s="18"/>
      <c r="AJ35" s="18"/>
      <c r="AK35" s="18"/>
      <c r="AL35" s="18"/>
      <c r="AM35" s="16"/>
      <c r="AN35" s="16"/>
      <c r="AO35" s="16"/>
      <c r="AP35" s="16"/>
      <c r="AQ35" s="16"/>
      <c r="AR35" s="16"/>
      <c r="AS35" s="16"/>
      <c r="AT35" s="16"/>
      <c r="AU35" s="16"/>
      <c r="AV35" s="16"/>
      <c r="AW35" s="16"/>
      <c r="AX35" s="16"/>
      <c r="AY35" s="16"/>
      <c r="AZ35" s="16"/>
      <c r="BA35" s="16"/>
      <c r="BB35" s="16"/>
      <c r="BC35" s="16"/>
      <c r="BD35" s="16"/>
      <c r="BE35" s="16"/>
      <c r="BF35" s="16"/>
      <c r="BG35" s="16"/>
      <c r="BH35" s="16"/>
      <c r="BP35" s="17"/>
      <c r="BQ35" s="17"/>
      <c r="BR35" s="17"/>
      <c r="BS35" s="17"/>
      <c r="BT35" s="17"/>
      <c r="BU35" s="17"/>
      <c r="BV35" s="17"/>
      <c r="BW35" s="17"/>
      <c r="BX35" s="17"/>
    </row>
    <row r="36" spans="1:76">
      <c r="A36" s="30" t="s">
        <v>214</v>
      </c>
      <c r="B36" s="2" t="s">
        <v>81</v>
      </c>
      <c r="E36" s="18">
        <v>153409</v>
      </c>
      <c r="F36" s="18">
        <v>175876.99466666667</v>
      </c>
      <c r="G36" s="18">
        <v>178410.92533333332</v>
      </c>
      <c r="H36" s="18">
        <v>195318.80533333332</v>
      </c>
      <c r="I36" s="18">
        <v>210540.83199999999</v>
      </c>
      <c r="J36" s="18">
        <v>230489.79599999997</v>
      </c>
      <c r="K36" s="18">
        <v>245846</v>
      </c>
      <c r="L36" s="18">
        <v>262876</v>
      </c>
      <c r="M36" s="18">
        <v>286869</v>
      </c>
      <c r="N36" s="18">
        <v>279303</v>
      </c>
      <c r="O36" s="18">
        <v>268841</v>
      </c>
      <c r="P36" s="18">
        <v>289566</v>
      </c>
      <c r="Q36" s="18">
        <v>317413</v>
      </c>
      <c r="R36" s="18">
        <v>338106</v>
      </c>
      <c r="S36" s="18">
        <v>353239</v>
      </c>
      <c r="T36" s="18">
        <v>356321</v>
      </c>
      <c r="U36" s="18">
        <v>369410</v>
      </c>
      <c r="V36" s="18">
        <v>388641</v>
      </c>
      <c r="W36" s="18">
        <v>427183</v>
      </c>
      <c r="X36" s="18">
        <v>456072</v>
      </c>
      <c r="Y36" s="18">
        <v>447526</v>
      </c>
      <c r="Z36" s="18">
        <v>480221</v>
      </c>
      <c r="AA36" s="18">
        <v>504041</v>
      </c>
      <c r="AB36" s="18">
        <v>491087</v>
      </c>
      <c r="AC36" s="18">
        <v>519722</v>
      </c>
      <c r="AD36" s="18">
        <v>551989</v>
      </c>
      <c r="AI36" s="18"/>
      <c r="AJ36" s="18"/>
      <c r="AK36" s="18"/>
      <c r="AL36" s="18"/>
    </row>
    <row r="37" spans="1:76" ht="4.1500000000000004" customHeight="1">
      <c r="A37" s="12"/>
      <c r="B37" s="13"/>
      <c r="C37" s="14"/>
      <c r="D37" s="7"/>
      <c r="AF37" s="16"/>
      <c r="AG37" s="16"/>
      <c r="AH37" s="16"/>
      <c r="AI37" s="18"/>
      <c r="AJ37" s="18"/>
      <c r="AK37" s="18"/>
      <c r="AL37" s="18"/>
      <c r="AM37" s="16"/>
      <c r="AN37" s="16"/>
      <c r="AO37" s="16"/>
      <c r="AP37" s="16"/>
      <c r="AQ37" s="16"/>
      <c r="AR37" s="16"/>
      <c r="AS37" s="16"/>
      <c r="AT37" s="16"/>
      <c r="AU37" s="16"/>
      <c r="AV37" s="16"/>
      <c r="AW37" s="16"/>
      <c r="AX37" s="16"/>
      <c r="AY37" s="16"/>
      <c r="AZ37" s="16"/>
      <c r="BA37" s="16"/>
      <c r="BB37" s="16"/>
      <c r="BC37" s="16"/>
      <c r="BD37" s="16"/>
      <c r="BE37" s="16"/>
      <c r="BF37" s="16"/>
      <c r="BG37" s="16"/>
      <c r="BH37" s="16"/>
      <c r="BP37" s="17"/>
      <c r="BQ37" s="17"/>
      <c r="BR37" s="17"/>
      <c r="BS37" s="17"/>
      <c r="BT37" s="17"/>
      <c r="BU37" s="17"/>
      <c r="BV37" s="17"/>
      <c r="BW37" s="17"/>
      <c r="BX37" s="17"/>
    </row>
    <row r="38" spans="1:76">
      <c r="A38" s="2" t="s">
        <v>133</v>
      </c>
      <c r="E38" s="17"/>
      <c r="F38" s="17"/>
      <c r="G38" s="17"/>
      <c r="H38" s="17"/>
      <c r="I38" s="17"/>
      <c r="J38" s="17"/>
      <c r="K38" s="17"/>
    </row>
    <row r="39" spans="1:76">
      <c r="A39" s="30" t="s">
        <v>215</v>
      </c>
      <c r="B39" s="2" t="s">
        <v>81</v>
      </c>
      <c r="E39" s="18">
        <v>967</v>
      </c>
      <c r="F39" s="18">
        <v>1105</v>
      </c>
      <c r="G39" s="18">
        <v>1188</v>
      </c>
      <c r="H39" s="18">
        <v>1185</v>
      </c>
      <c r="I39" s="18">
        <v>1304</v>
      </c>
      <c r="J39" s="18">
        <v>1621</v>
      </c>
      <c r="K39" s="18">
        <v>2437</v>
      </c>
      <c r="L39" s="18">
        <v>3921</v>
      </c>
      <c r="M39" s="18">
        <v>5558</v>
      </c>
      <c r="N39" s="18">
        <v>5124</v>
      </c>
      <c r="O39" s="18">
        <v>4430</v>
      </c>
      <c r="P39" s="18">
        <v>5169</v>
      </c>
      <c r="Q39" s="18">
        <v>4617</v>
      </c>
      <c r="R39" s="18">
        <v>3646</v>
      </c>
      <c r="S39" s="18">
        <v>3341</v>
      </c>
      <c r="T39" s="18">
        <v>3147</v>
      </c>
      <c r="U39" s="18">
        <v>2930</v>
      </c>
      <c r="V39" s="18">
        <v>2992</v>
      </c>
      <c r="W39" s="18">
        <v>3317</v>
      </c>
      <c r="X39" s="18">
        <v>4477</v>
      </c>
      <c r="Y39" s="18">
        <v>3689</v>
      </c>
      <c r="Z39" s="18">
        <v>3033</v>
      </c>
      <c r="AA39" s="18">
        <v>3619</v>
      </c>
      <c r="AB39" s="18">
        <v>3718</v>
      </c>
      <c r="AC39" s="18">
        <v>4189</v>
      </c>
      <c r="AD39" s="18">
        <v>4552</v>
      </c>
    </row>
    <row r="40" spans="1:76">
      <c r="A40" s="30" t="s">
        <v>216</v>
      </c>
      <c r="B40" s="2" t="s">
        <v>81</v>
      </c>
      <c r="E40" s="18">
        <v>12928</v>
      </c>
      <c r="F40" s="18">
        <v>9123.9986666666664</v>
      </c>
      <c r="G40" s="18">
        <v>10833.981333333333</v>
      </c>
      <c r="H40" s="18">
        <v>10272.951333333333</v>
      </c>
      <c r="I40" s="18">
        <v>10196.958000000001</v>
      </c>
      <c r="J40" s="18">
        <v>10241.949000000001</v>
      </c>
      <c r="K40" s="18">
        <v>12285</v>
      </c>
      <c r="L40" s="18">
        <v>11098</v>
      </c>
      <c r="M40" s="18">
        <v>10976</v>
      </c>
      <c r="N40" s="18">
        <v>14081</v>
      </c>
      <c r="O40" s="18">
        <v>19116</v>
      </c>
      <c r="P40" s="18">
        <v>14469</v>
      </c>
      <c r="Q40" s="18">
        <v>15295</v>
      </c>
      <c r="R40" s="18">
        <v>17744</v>
      </c>
      <c r="S40" s="18">
        <v>17571</v>
      </c>
      <c r="T40" s="18">
        <v>19987</v>
      </c>
      <c r="U40" s="18">
        <v>22715</v>
      </c>
      <c r="V40" s="18">
        <v>24090</v>
      </c>
      <c r="W40" s="18">
        <v>25780</v>
      </c>
      <c r="X40" s="18">
        <v>32797</v>
      </c>
      <c r="Y40" s="18">
        <v>35063</v>
      </c>
      <c r="Z40" s="18">
        <v>39758</v>
      </c>
      <c r="AA40" s="18">
        <v>34868</v>
      </c>
      <c r="AB40" s="18">
        <v>35536</v>
      </c>
      <c r="AC40" s="18">
        <v>40057</v>
      </c>
      <c r="AD40" s="18">
        <v>40783</v>
      </c>
    </row>
    <row r="41" spans="1:76">
      <c r="A41" s="30" t="s">
        <v>217</v>
      </c>
      <c r="B41" s="2" t="s">
        <v>81</v>
      </c>
      <c r="E41" s="18">
        <v>13895</v>
      </c>
      <c r="F41" s="18">
        <v>10228.998666666666</v>
      </c>
      <c r="G41" s="18">
        <v>12021.981333333333</v>
      </c>
      <c r="H41" s="18">
        <v>11457.951333333333</v>
      </c>
      <c r="I41" s="18">
        <v>11500.958000000001</v>
      </c>
      <c r="J41" s="18">
        <v>11862.949000000001</v>
      </c>
      <c r="K41" s="18">
        <v>14723</v>
      </c>
      <c r="L41" s="18">
        <v>15019</v>
      </c>
      <c r="M41" s="18">
        <v>16534</v>
      </c>
      <c r="N41" s="18">
        <v>19206</v>
      </c>
      <c r="O41" s="18">
        <v>23546</v>
      </c>
      <c r="P41" s="18">
        <v>19639</v>
      </c>
      <c r="Q41" s="18">
        <v>19911</v>
      </c>
      <c r="R41" s="18">
        <v>21390</v>
      </c>
      <c r="S41" s="18">
        <v>20912</v>
      </c>
      <c r="T41" s="18">
        <v>23134</v>
      </c>
      <c r="U41" s="18">
        <v>25645</v>
      </c>
      <c r="V41" s="18">
        <v>27082</v>
      </c>
      <c r="W41" s="18">
        <v>29097</v>
      </c>
      <c r="X41" s="18">
        <v>37274</v>
      </c>
      <c r="Y41" s="18">
        <v>38752</v>
      </c>
      <c r="Z41" s="18">
        <v>42791</v>
      </c>
      <c r="AA41" s="18">
        <v>38487</v>
      </c>
      <c r="AB41" s="18">
        <v>39254</v>
      </c>
      <c r="AC41" s="18">
        <v>44246</v>
      </c>
      <c r="AD41" s="18">
        <v>45335</v>
      </c>
    </row>
    <row r="42" spans="1:76" ht="4.1500000000000004" customHeight="1">
      <c r="A42" s="12"/>
      <c r="B42" s="13"/>
      <c r="C42" s="14"/>
      <c r="D42" s="7"/>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P42" s="17"/>
      <c r="BQ42" s="17"/>
      <c r="BR42" s="17"/>
      <c r="BS42" s="17"/>
      <c r="BT42" s="17"/>
      <c r="BU42" s="17"/>
      <c r="BV42" s="17"/>
      <c r="BW42" s="17"/>
      <c r="BX42" s="17"/>
    </row>
    <row r="43" spans="1:76">
      <c r="A43" s="2" t="s">
        <v>218</v>
      </c>
      <c r="B43" s="2" t="s">
        <v>81</v>
      </c>
      <c r="E43" s="18">
        <v>167304</v>
      </c>
      <c r="F43" s="18">
        <v>186105.99333333335</v>
      </c>
      <c r="G43" s="18">
        <v>190432.90666666665</v>
      </c>
      <c r="H43" s="18">
        <v>206776.75666666665</v>
      </c>
      <c r="I43" s="18">
        <v>222041.79</v>
      </c>
      <c r="J43" s="18">
        <v>242352.74499999997</v>
      </c>
      <c r="K43" s="18">
        <v>260569</v>
      </c>
      <c r="L43" s="18">
        <v>277895</v>
      </c>
      <c r="M43" s="18">
        <v>303402</v>
      </c>
      <c r="N43" s="18">
        <v>298508</v>
      </c>
      <c r="O43" s="18">
        <v>292387</v>
      </c>
      <c r="P43" s="18">
        <v>309204</v>
      </c>
      <c r="Q43" s="18">
        <v>337324</v>
      </c>
      <c r="R43" s="18">
        <v>359496</v>
      </c>
      <c r="S43" s="18">
        <v>374151</v>
      </c>
      <c r="T43" s="18">
        <v>379455</v>
      </c>
      <c r="U43" s="18">
        <v>395055</v>
      </c>
      <c r="V43" s="18">
        <v>415723</v>
      </c>
      <c r="W43" s="18">
        <v>456280</v>
      </c>
      <c r="X43" s="18">
        <v>493346</v>
      </c>
      <c r="Y43" s="18">
        <v>486278</v>
      </c>
      <c r="Z43" s="18">
        <v>523012</v>
      </c>
      <c r="AA43" s="18">
        <v>542528</v>
      </c>
      <c r="AB43" s="18">
        <v>530340</v>
      </c>
      <c r="AC43" s="18">
        <v>563969</v>
      </c>
      <c r="AD43" s="18">
        <v>597323</v>
      </c>
    </row>
    <row r="44" spans="1:76">
      <c r="E44" s="17"/>
      <c r="F44" s="17"/>
      <c r="G44" s="17"/>
      <c r="H44" s="17"/>
      <c r="I44" s="17"/>
      <c r="J44" s="17"/>
      <c r="AA44" s="17"/>
      <c r="AB44" s="17"/>
      <c r="AC44" s="17"/>
      <c r="AD44" s="17"/>
    </row>
    <row r="47" spans="1:76">
      <c r="A47" s="22" t="s">
        <v>103</v>
      </c>
    </row>
    <row r="48" spans="1:76">
      <c r="A48" s="22" t="s">
        <v>219</v>
      </c>
    </row>
    <row r="49" spans="1:1">
      <c r="A49" s="22" t="s">
        <v>220</v>
      </c>
    </row>
    <row r="50" spans="1:1">
      <c r="A50" s="22" t="s">
        <v>107</v>
      </c>
    </row>
    <row r="51" spans="1:1">
      <c r="A51" s="2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F720C-BCAE-43C0-AD7C-4DFC93CD5CFA}">
  <dimension ref="A1:CA146"/>
  <sheetViews>
    <sheetView zoomScaleNormal="100" workbookViewId="0">
      <pane xSplit="2" ySplit="4" topLeftCell="C5" activePane="bottomRight" state="frozen"/>
      <selection pane="bottomRight"/>
      <selection pane="bottomLeft" activeCell="B23" sqref="B23"/>
      <selection pane="topRight" activeCell="B23" sqref="B23"/>
    </sheetView>
  </sheetViews>
  <sheetFormatPr defaultColWidth="8.7109375" defaultRowHeight="15"/>
  <cols>
    <col min="1" max="1" width="53.28515625" style="2" customWidth="1"/>
    <col min="2" max="3" width="7.28515625" style="2" customWidth="1"/>
    <col min="4" max="16384" width="8.7109375" style="2"/>
  </cols>
  <sheetData>
    <row r="1" spans="1:79" ht="15.75">
      <c r="A1" s="6" t="s">
        <v>221</v>
      </c>
    </row>
    <row r="2" spans="1:79" ht="15.75">
      <c r="A2" s="40" t="s">
        <v>186</v>
      </c>
    </row>
    <row r="3" spans="1:79" s="42" customFormat="1" ht="14.65" customHeight="1">
      <c r="A3" s="31"/>
      <c r="B3" s="31" t="s">
        <v>19</v>
      </c>
      <c r="C3" s="9" t="s">
        <v>20</v>
      </c>
      <c r="D3" s="8"/>
      <c r="E3" s="28" t="s">
        <v>51</v>
      </c>
      <c r="F3" s="28" t="s">
        <v>52</v>
      </c>
      <c r="G3" s="28" t="s">
        <v>53</v>
      </c>
      <c r="H3" s="28" t="s">
        <v>54</v>
      </c>
      <c r="I3" s="28" t="s">
        <v>55</v>
      </c>
      <c r="J3" s="28" t="s">
        <v>56</v>
      </c>
      <c r="K3" s="28" t="s">
        <v>57</v>
      </c>
      <c r="L3" s="28" t="s">
        <v>58</v>
      </c>
      <c r="M3" s="28" t="s">
        <v>59</v>
      </c>
      <c r="N3" s="28" t="s">
        <v>60</v>
      </c>
      <c r="O3" s="28" t="s">
        <v>61</v>
      </c>
      <c r="P3" s="28" t="s">
        <v>62</v>
      </c>
      <c r="Q3" s="28" t="s">
        <v>63</v>
      </c>
      <c r="R3" s="28" t="s">
        <v>64</v>
      </c>
      <c r="S3" s="28" t="s">
        <v>65</v>
      </c>
      <c r="T3" s="28" t="s">
        <v>66</v>
      </c>
      <c r="U3" s="28" t="s">
        <v>67</v>
      </c>
      <c r="V3" s="28" t="s">
        <v>68</v>
      </c>
      <c r="W3" s="28" t="s">
        <v>69</v>
      </c>
      <c r="X3" s="28" t="s">
        <v>70</v>
      </c>
      <c r="Y3" s="28" t="s">
        <v>71</v>
      </c>
      <c r="Z3" s="28" t="s">
        <v>72</v>
      </c>
      <c r="AA3" s="10"/>
      <c r="AB3" s="10"/>
      <c r="AC3" s="10"/>
      <c r="AD3" s="10"/>
      <c r="AE3" s="10"/>
      <c r="AF3" s="28"/>
      <c r="AG3" s="28"/>
      <c r="AH3" s="28"/>
      <c r="AI3" s="28"/>
      <c r="AJ3" s="28"/>
      <c r="AK3" s="28"/>
      <c r="AL3" s="28"/>
      <c r="AM3" s="28"/>
      <c r="AN3" s="28"/>
      <c r="AO3" s="28"/>
      <c r="AP3" s="28"/>
      <c r="AQ3" s="28"/>
      <c r="AR3" s="28"/>
      <c r="AS3" s="28"/>
      <c r="AT3" s="28"/>
      <c r="AU3" s="28"/>
      <c r="AV3" s="28"/>
      <c r="AW3" s="28"/>
      <c r="AX3" s="28"/>
      <c r="AY3" s="28"/>
      <c r="AZ3" s="10"/>
      <c r="BA3" s="10"/>
      <c r="BB3" s="10"/>
      <c r="BC3" s="10"/>
      <c r="BD3" s="10"/>
      <c r="BE3" s="10"/>
      <c r="BF3" s="41"/>
      <c r="BG3" s="41"/>
      <c r="BH3" s="41"/>
      <c r="BI3" s="41"/>
      <c r="BJ3" s="41"/>
      <c r="BK3" s="41"/>
      <c r="BL3" s="41"/>
      <c r="BM3" s="41"/>
      <c r="BN3" s="41"/>
      <c r="BO3" s="41"/>
      <c r="BP3" s="41"/>
      <c r="BQ3" s="41"/>
      <c r="BR3" s="41"/>
      <c r="BS3" s="41"/>
      <c r="BT3" s="41"/>
      <c r="BU3" s="41"/>
      <c r="BV3" s="10"/>
      <c r="BW3" s="10"/>
      <c r="BX3" s="10"/>
      <c r="BY3" s="10"/>
      <c r="BZ3" s="10"/>
      <c r="CA3" s="10"/>
    </row>
    <row r="4" spans="1:79" s="29" customFormat="1">
      <c r="A4" s="31"/>
      <c r="B4" s="31"/>
      <c r="C4" s="9"/>
      <c r="D4" s="8"/>
      <c r="E4" s="28"/>
      <c r="F4" s="28"/>
      <c r="G4" s="28"/>
      <c r="H4" s="28"/>
      <c r="I4" s="28"/>
      <c r="J4" s="28"/>
      <c r="K4" s="28"/>
      <c r="L4" s="56" t="s">
        <v>96</v>
      </c>
      <c r="M4" s="28"/>
      <c r="N4" s="28"/>
      <c r="O4" s="28"/>
      <c r="P4" s="28"/>
      <c r="Q4" s="28"/>
      <c r="R4" s="28"/>
      <c r="S4" s="28"/>
      <c r="T4" s="28"/>
      <c r="U4" s="28"/>
      <c r="V4" s="28"/>
      <c r="W4" s="28"/>
      <c r="X4" s="28"/>
      <c r="Y4" s="28"/>
      <c r="Z4" s="28"/>
      <c r="BV4" s="10"/>
      <c r="BW4" s="10"/>
      <c r="BX4" s="10"/>
      <c r="BY4" s="10"/>
      <c r="BZ4" s="10"/>
      <c r="CA4" s="10"/>
    </row>
    <row r="5" spans="1:79" ht="4.1500000000000004" customHeight="1">
      <c r="A5" s="12"/>
      <c r="B5" s="13"/>
      <c r="C5" s="14"/>
      <c r="D5" s="7"/>
      <c r="E5" s="15"/>
      <c r="F5" s="15"/>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P5" s="17"/>
      <c r="BQ5" s="17"/>
      <c r="BR5" s="17"/>
      <c r="BS5" s="17"/>
      <c r="BT5" s="17"/>
      <c r="BU5" s="17"/>
      <c r="BV5" s="17"/>
      <c r="BW5" s="17"/>
      <c r="BX5" s="17"/>
    </row>
    <row r="6" spans="1:79">
      <c r="A6" s="2" t="s">
        <v>222</v>
      </c>
    </row>
    <row r="7" spans="1:79">
      <c r="A7" s="30" t="s">
        <v>223</v>
      </c>
      <c r="B7" s="2" t="s">
        <v>81</v>
      </c>
      <c r="E7" s="18">
        <v>573</v>
      </c>
      <c r="F7" s="18">
        <v>691</v>
      </c>
      <c r="G7" s="18">
        <v>778</v>
      </c>
      <c r="H7" s="18">
        <v>732</v>
      </c>
      <c r="I7" s="18">
        <v>732</v>
      </c>
      <c r="J7" s="18">
        <v>733</v>
      </c>
      <c r="K7" s="18">
        <v>768</v>
      </c>
      <c r="L7" s="18">
        <v>870</v>
      </c>
      <c r="M7" s="18">
        <v>961</v>
      </c>
      <c r="N7" s="18">
        <v>728</v>
      </c>
      <c r="O7" s="18">
        <v>840</v>
      </c>
      <c r="P7" s="18">
        <v>1039</v>
      </c>
      <c r="Q7" s="18">
        <v>1003</v>
      </c>
      <c r="R7" s="18">
        <v>959</v>
      </c>
      <c r="S7" s="18">
        <v>1401</v>
      </c>
      <c r="T7" s="18">
        <v>1124</v>
      </c>
      <c r="U7" s="18">
        <v>1239</v>
      </c>
      <c r="V7" s="18">
        <v>1251</v>
      </c>
      <c r="W7" s="18">
        <v>1189</v>
      </c>
      <c r="X7" s="18">
        <v>1644</v>
      </c>
      <c r="Y7" s="18">
        <v>1366</v>
      </c>
      <c r="Z7" s="18">
        <v>1371</v>
      </c>
    </row>
    <row r="8" spans="1:79">
      <c r="A8" s="30" t="s">
        <v>224</v>
      </c>
      <c r="B8" s="2" t="s">
        <v>81</v>
      </c>
      <c r="E8" s="18">
        <v>6167</v>
      </c>
      <c r="F8" s="18">
        <v>3980</v>
      </c>
      <c r="G8" s="18">
        <v>3567</v>
      </c>
      <c r="H8" s="18">
        <v>3476</v>
      </c>
      <c r="I8" s="18">
        <v>3522</v>
      </c>
      <c r="J8" s="18">
        <v>5201</v>
      </c>
      <c r="K8" s="18">
        <v>3958</v>
      </c>
      <c r="L8" s="18">
        <v>4832</v>
      </c>
      <c r="M8" s="18">
        <v>6102</v>
      </c>
      <c r="N8" s="18">
        <v>6331</v>
      </c>
      <c r="O8" s="18">
        <v>6845</v>
      </c>
      <c r="P8" s="18">
        <v>7834</v>
      </c>
      <c r="Q8" s="18">
        <v>7982</v>
      </c>
      <c r="R8" s="18">
        <v>7843</v>
      </c>
      <c r="S8" s="18">
        <v>16995</v>
      </c>
      <c r="T8" s="18">
        <v>7145</v>
      </c>
      <c r="U8" s="18">
        <v>6598</v>
      </c>
      <c r="V8" s="18">
        <v>6515</v>
      </c>
      <c r="W8" s="18">
        <v>7577</v>
      </c>
      <c r="X8" s="18">
        <v>7729</v>
      </c>
      <c r="Y8" s="18">
        <v>7302</v>
      </c>
      <c r="Z8" s="18">
        <v>8848</v>
      </c>
    </row>
    <row r="9" spans="1:79">
      <c r="A9" s="30" t="s">
        <v>225</v>
      </c>
      <c r="B9" s="2" t="s">
        <v>81</v>
      </c>
      <c r="E9" s="18">
        <v>2023</v>
      </c>
      <c r="F9" s="18">
        <v>1978</v>
      </c>
      <c r="G9" s="18">
        <v>2151</v>
      </c>
      <c r="H9" s="18">
        <v>2334</v>
      </c>
      <c r="I9" s="18">
        <v>2162</v>
      </c>
      <c r="J9" s="18">
        <v>2863</v>
      </c>
      <c r="K9" s="18">
        <v>2955</v>
      </c>
      <c r="L9" s="18">
        <v>3282</v>
      </c>
      <c r="M9" s="18">
        <v>3881</v>
      </c>
      <c r="N9" s="18">
        <v>4763</v>
      </c>
      <c r="O9" s="18">
        <v>4869</v>
      </c>
      <c r="P9" s="18">
        <v>5564</v>
      </c>
      <c r="Q9" s="18">
        <v>5878</v>
      </c>
      <c r="R9" s="18">
        <v>5796</v>
      </c>
      <c r="S9" s="18">
        <v>6011</v>
      </c>
      <c r="T9" s="18">
        <v>6393</v>
      </c>
      <c r="U9" s="18">
        <v>5484</v>
      </c>
      <c r="V9" s="18">
        <v>6383</v>
      </c>
      <c r="W9" s="18">
        <v>5407</v>
      </c>
      <c r="X9" s="18">
        <v>5756</v>
      </c>
      <c r="Y9" s="18">
        <v>6270</v>
      </c>
      <c r="Z9" s="18">
        <v>6470</v>
      </c>
    </row>
    <row r="10" spans="1:79">
      <c r="A10" s="30" t="s">
        <v>226</v>
      </c>
      <c r="B10" s="2" t="s">
        <v>81</v>
      </c>
      <c r="E10" s="18">
        <v>1459</v>
      </c>
      <c r="F10" s="18">
        <v>1523</v>
      </c>
      <c r="G10" s="18">
        <v>1698</v>
      </c>
      <c r="H10" s="18">
        <v>1790</v>
      </c>
      <c r="I10" s="18">
        <v>1910</v>
      </c>
      <c r="J10" s="18">
        <v>2162</v>
      </c>
      <c r="K10" s="18">
        <v>2346</v>
      </c>
      <c r="L10" s="18">
        <v>2476</v>
      </c>
      <c r="M10" s="18">
        <v>2146</v>
      </c>
      <c r="N10" s="18">
        <v>2237</v>
      </c>
      <c r="O10" s="18">
        <v>2358</v>
      </c>
      <c r="P10" s="18">
        <v>2687</v>
      </c>
      <c r="Q10" s="18">
        <v>2764</v>
      </c>
      <c r="R10" s="18">
        <v>2651</v>
      </c>
      <c r="S10" s="18">
        <v>2717</v>
      </c>
      <c r="T10" s="18">
        <v>2766</v>
      </c>
      <c r="U10" s="18">
        <v>2711</v>
      </c>
      <c r="V10" s="18">
        <v>2695</v>
      </c>
      <c r="W10" s="18">
        <v>3009</v>
      </c>
      <c r="X10" s="18">
        <v>2859</v>
      </c>
      <c r="Y10" s="18">
        <v>2940</v>
      </c>
      <c r="Z10" s="18">
        <v>3069</v>
      </c>
    </row>
    <row r="11" spans="1:79">
      <c r="A11" s="30" t="s">
        <v>227</v>
      </c>
      <c r="B11" s="2" t="s">
        <v>81</v>
      </c>
      <c r="E11" s="18">
        <v>584</v>
      </c>
      <c r="F11" s="18">
        <v>739</v>
      </c>
      <c r="G11" s="18">
        <v>550</v>
      </c>
      <c r="H11" s="18">
        <v>566</v>
      </c>
      <c r="I11" s="18">
        <v>453</v>
      </c>
      <c r="J11" s="18">
        <v>638</v>
      </c>
      <c r="K11" s="18">
        <v>560</v>
      </c>
      <c r="L11" s="18">
        <v>667</v>
      </c>
      <c r="M11" s="18">
        <v>925</v>
      </c>
      <c r="N11" s="18">
        <v>995</v>
      </c>
      <c r="O11" s="18">
        <v>818</v>
      </c>
      <c r="P11" s="18">
        <v>1208</v>
      </c>
      <c r="Q11" s="18">
        <v>1432</v>
      </c>
      <c r="R11" s="18">
        <v>759</v>
      </c>
      <c r="S11" s="18">
        <v>684</v>
      </c>
      <c r="T11" s="18">
        <v>720</v>
      </c>
      <c r="U11" s="18">
        <v>731</v>
      </c>
      <c r="V11" s="18">
        <v>625</v>
      </c>
      <c r="W11" s="18">
        <v>751</v>
      </c>
      <c r="X11" s="18">
        <v>790</v>
      </c>
      <c r="Y11" s="18">
        <v>855</v>
      </c>
      <c r="Z11" s="18">
        <v>1283</v>
      </c>
    </row>
    <row r="12" spans="1:79">
      <c r="A12" s="30" t="s">
        <v>228</v>
      </c>
      <c r="B12" s="2" t="s">
        <v>81</v>
      </c>
      <c r="E12" s="18">
        <v>7193</v>
      </c>
      <c r="F12" s="18">
        <v>1453</v>
      </c>
      <c r="G12" s="18">
        <v>1497</v>
      </c>
      <c r="H12" s="18">
        <v>2090</v>
      </c>
      <c r="I12" s="18">
        <v>2069</v>
      </c>
      <c r="J12" s="18">
        <v>2386</v>
      </c>
      <c r="K12" s="18">
        <v>2203</v>
      </c>
      <c r="L12" s="18">
        <v>2679</v>
      </c>
      <c r="M12" s="18">
        <v>2600</v>
      </c>
      <c r="N12" s="18">
        <v>2142</v>
      </c>
      <c r="O12" s="18">
        <v>3472</v>
      </c>
      <c r="P12" s="18">
        <v>4150</v>
      </c>
      <c r="Q12" s="18">
        <v>4094</v>
      </c>
      <c r="R12" s="18">
        <v>7947</v>
      </c>
      <c r="S12" s="18">
        <v>5834</v>
      </c>
      <c r="T12" s="18">
        <v>6457</v>
      </c>
      <c r="U12" s="18">
        <v>7447</v>
      </c>
      <c r="V12" s="18">
        <v>8811</v>
      </c>
      <c r="W12" s="18">
        <v>6589</v>
      </c>
      <c r="X12" s="18">
        <v>7442</v>
      </c>
      <c r="Y12" s="18">
        <v>10739</v>
      </c>
      <c r="Z12" s="18">
        <v>10900</v>
      </c>
    </row>
    <row r="13" spans="1:79">
      <c r="A13" s="2" t="s">
        <v>229</v>
      </c>
      <c r="B13" s="2" t="s">
        <v>81</v>
      </c>
      <c r="E13" s="18">
        <v>17999</v>
      </c>
      <c r="F13" s="18">
        <v>10364</v>
      </c>
      <c r="G13" s="18">
        <v>10241</v>
      </c>
      <c r="H13" s="18">
        <v>10988</v>
      </c>
      <c r="I13" s="18">
        <v>10848</v>
      </c>
      <c r="J13" s="18">
        <v>13983</v>
      </c>
      <c r="K13" s="18">
        <v>12790</v>
      </c>
      <c r="L13" s="18">
        <v>14806</v>
      </c>
      <c r="M13" s="18">
        <v>16615</v>
      </c>
      <c r="N13" s="18">
        <v>17196</v>
      </c>
      <c r="O13" s="18">
        <v>19203</v>
      </c>
      <c r="P13" s="18">
        <v>22481</v>
      </c>
      <c r="Q13" s="18">
        <v>23153</v>
      </c>
      <c r="R13" s="18">
        <v>25956</v>
      </c>
      <c r="S13" s="18">
        <v>33642</v>
      </c>
      <c r="T13" s="18">
        <v>24605</v>
      </c>
      <c r="U13" s="18">
        <v>24209</v>
      </c>
      <c r="V13" s="18">
        <v>26280</v>
      </c>
      <c r="W13" s="18">
        <v>24521</v>
      </c>
      <c r="X13" s="18">
        <v>26221</v>
      </c>
      <c r="Y13" s="18">
        <v>29472</v>
      </c>
      <c r="Z13" s="18">
        <v>31942</v>
      </c>
    </row>
    <row r="14" spans="1:79" ht="4.1500000000000004" customHeight="1">
      <c r="A14" s="12"/>
      <c r="C14" s="14"/>
      <c r="D14" s="7"/>
      <c r="E14" s="57"/>
      <c r="F14" s="57"/>
      <c r="G14" s="58"/>
      <c r="H14" s="58"/>
      <c r="I14" s="58"/>
      <c r="J14" s="58"/>
      <c r="K14" s="58"/>
      <c r="L14" s="58"/>
      <c r="M14" s="58"/>
      <c r="N14" s="58"/>
      <c r="O14" s="58"/>
      <c r="P14" s="58"/>
      <c r="Q14" s="58"/>
      <c r="R14" s="58"/>
      <c r="S14" s="58"/>
      <c r="T14" s="58"/>
      <c r="U14" s="58"/>
      <c r="V14" s="58"/>
      <c r="W14" s="58"/>
      <c r="X14" s="58"/>
      <c r="Y14" s="58"/>
      <c r="Z14" s="58"/>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P14" s="17"/>
      <c r="BQ14" s="17"/>
      <c r="BR14" s="17"/>
      <c r="BS14" s="17"/>
      <c r="BT14" s="17"/>
      <c r="BU14" s="17"/>
      <c r="BV14" s="17"/>
      <c r="BW14" s="17"/>
      <c r="BX14" s="17"/>
    </row>
    <row r="15" spans="1:79">
      <c r="A15" s="2" t="s">
        <v>230</v>
      </c>
      <c r="B15" s="2" t="s">
        <v>81</v>
      </c>
      <c r="E15" s="18">
        <v>9956</v>
      </c>
      <c r="F15" s="18">
        <v>11360</v>
      </c>
      <c r="G15" s="18">
        <v>12017</v>
      </c>
      <c r="H15" s="18">
        <v>13307</v>
      </c>
      <c r="I15" s="18">
        <v>12937</v>
      </c>
      <c r="J15" s="18">
        <v>14635</v>
      </c>
      <c r="K15" s="18">
        <v>16194</v>
      </c>
      <c r="L15" s="18">
        <v>17140</v>
      </c>
      <c r="M15" s="18">
        <v>17670</v>
      </c>
      <c r="N15" s="18">
        <v>19190</v>
      </c>
      <c r="O15" s="18">
        <v>20150</v>
      </c>
      <c r="P15" s="18">
        <v>20408</v>
      </c>
      <c r="Q15" s="18">
        <v>21692</v>
      </c>
      <c r="R15" s="18">
        <v>21146</v>
      </c>
      <c r="S15" s="18">
        <v>22113</v>
      </c>
      <c r="T15" s="18">
        <v>23790</v>
      </c>
      <c r="U15" s="18">
        <v>26013</v>
      </c>
      <c r="V15" s="18">
        <v>28051</v>
      </c>
      <c r="W15" s="18">
        <v>29288</v>
      </c>
      <c r="X15" s="18">
        <v>30798</v>
      </c>
      <c r="Y15" s="18">
        <v>33187</v>
      </c>
      <c r="Z15" s="18">
        <v>34007</v>
      </c>
    </row>
    <row r="16" spans="1:79" ht="4.1500000000000004" customHeight="1">
      <c r="A16" s="12"/>
      <c r="C16" s="14"/>
      <c r="D16" s="7"/>
      <c r="E16" s="57"/>
      <c r="F16" s="57"/>
      <c r="G16" s="58"/>
      <c r="H16" s="58"/>
      <c r="I16" s="58"/>
      <c r="J16" s="58"/>
      <c r="K16" s="58"/>
      <c r="L16" s="58"/>
      <c r="M16" s="58"/>
      <c r="N16" s="58"/>
      <c r="O16" s="58"/>
      <c r="P16" s="58"/>
      <c r="Q16" s="58"/>
      <c r="R16" s="58"/>
      <c r="S16" s="58"/>
      <c r="T16" s="58"/>
      <c r="U16" s="58"/>
      <c r="V16" s="58"/>
      <c r="W16" s="58"/>
      <c r="X16" s="58"/>
      <c r="Y16" s="58"/>
      <c r="Z16" s="58"/>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P16" s="17"/>
      <c r="BQ16" s="17"/>
      <c r="BR16" s="17"/>
      <c r="BS16" s="17"/>
      <c r="BT16" s="17"/>
      <c r="BU16" s="17"/>
      <c r="BV16" s="17"/>
      <c r="BW16" s="17"/>
      <c r="BX16" s="17"/>
    </row>
    <row r="17" spans="1:76">
      <c r="A17" s="2" t="s">
        <v>231</v>
      </c>
      <c r="E17" s="18"/>
      <c r="F17" s="18"/>
      <c r="G17" s="18"/>
      <c r="H17" s="18"/>
      <c r="I17" s="18"/>
      <c r="J17" s="18"/>
      <c r="K17" s="18"/>
      <c r="L17" s="18"/>
      <c r="M17" s="18"/>
      <c r="N17" s="18"/>
      <c r="O17" s="18"/>
      <c r="P17" s="18"/>
      <c r="Q17" s="18"/>
      <c r="R17" s="18"/>
      <c r="S17" s="18"/>
      <c r="T17" s="18"/>
      <c r="U17" s="18"/>
      <c r="V17" s="18"/>
      <c r="W17" s="18"/>
      <c r="X17" s="18"/>
      <c r="Y17" s="18"/>
      <c r="Z17" s="18"/>
    </row>
    <row r="18" spans="1:76">
      <c r="A18" s="30" t="s">
        <v>232</v>
      </c>
      <c r="B18" s="2" t="s">
        <v>81</v>
      </c>
      <c r="E18" s="18">
        <v>569</v>
      </c>
      <c r="F18" s="18">
        <v>469</v>
      </c>
      <c r="G18" s="18">
        <v>545</v>
      </c>
      <c r="H18" s="18">
        <v>589</v>
      </c>
      <c r="I18" s="18">
        <v>549</v>
      </c>
      <c r="J18" s="18">
        <v>660</v>
      </c>
      <c r="K18" s="18">
        <v>612</v>
      </c>
      <c r="L18" s="18">
        <v>841</v>
      </c>
      <c r="M18" s="18">
        <v>950</v>
      </c>
      <c r="N18" s="18">
        <v>981</v>
      </c>
      <c r="O18" s="18">
        <v>826</v>
      </c>
      <c r="P18" s="18">
        <v>803</v>
      </c>
      <c r="Q18" s="18">
        <v>829</v>
      </c>
      <c r="R18" s="18">
        <v>852</v>
      </c>
      <c r="S18" s="18">
        <v>1089</v>
      </c>
      <c r="T18" s="18">
        <v>1021</v>
      </c>
      <c r="U18" s="18">
        <v>1153</v>
      </c>
      <c r="V18" s="18">
        <v>1188</v>
      </c>
      <c r="W18" s="18">
        <v>1231</v>
      </c>
      <c r="X18" s="18">
        <v>1252</v>
      </c>
      <c r="Y18" s="18">
        <v>1416</v>
      </c>
      <c r="Z18" s="18">
        <v>1527</v>
      </c>
    </row>
    <row r="19" spans="1:76">
      <c r="A19" s="30" t="s">
        <v>233</v>
      </c>
      <c r="B19" s="2" t="s">
        <v>81</v>
      </c>
      <c r="E19" s="18">
        <v>562</v>
      </c>
      <c r="F19" s="18">
        <v>1090</v>
      </c>
      <c r="G19" s="18">
        <v>1311</v>
      </c>
      <c r="H19" s="18">
        <v>1378</v>
      </c>
      <c r="I19" s="18">
        <v>1837</v>
      </c>
      <c r="J19" s="18">
        <v>1689</v>
      </c>
      <c r="K19" s="18">
        <v>1945</v>
      </c>
      <c r="L19" s="18">
        <v>2477</v>
      </c>
      <c r="M19" s="18">
        <v>2556</v>
      </c>
      <c r="N19" s="18">
        <v>2578</v>
      </c>
      <c r="O19" s="18">
        <v>2767</v>
      </c>
      <c r="P19" s="18">
        <v>3020</v>
      </c>
      <c r="Q19" s="18">
        <v>3170</v>
      </c>
      <c r="R19" s="18">
        <v>3071</v>
      </c>
      <c r="S19" s="18">
        <v>3280</v>
      </c>
      <c r="T19" s="18">
        <v>3422</v>
      </c>
      <c r="U19" s="18">
        <v>3670</v>
      </c>
      <c r="V19" s="18">
        <v>4001</v>
      </c>
      <c r="W19" s="18">
        <v>4113</v>
      </c>
      <c r="X19" s="18">
        <v>4522</v>
      </c>
      <c r="Y19" s="18">
        <v>4973</v>
      </c>
      <c r="Z19" s="18">
        <v>5127</v>
      </c>
    </row>
    <row r="20" spans="1:76">
      <c r="A20" s="2" t="s">
        <v>234</v>
      </c>
      <c r="B20" s="2" t="s">
        <v>81</v>
      </c>
      <c r="E20" s="18">
        <v>1132</v>
      </c>
      <c r="F20" s="18">
        <v>1559</v>
      </c>
      <c r="G20" s="18">
        <v>1856</v>
      </c>
      <c r="H20" s="18">
        <v>1968</v>
      </c>
      <c r="I20" s="18">
        <v>2386</v>
      </c>
      <c r="J20" s="18">
        <v>2349</v>
      </c>
      <c r="K20" s="18">
        <v>2558</v>
      </c>
      <c r="L20" s="18">
        <v>3318</v>
      </c>
      <c r="M20" s="18">
        <v>3506</v>
      </c>
      <c r="N20" s="18">
        <v>3558</v>
      </c>
      <c r="O20" s="18">
        <v>3593</v>
      </c>
      <c r="P20" s="18">
        <v>3823</v>
      </c>
      <c r="Q20" s="18">
        <v>3999</v>
      </c>
      <c r="R20" s="18">
        <v>3923</v>
      </c>
      <c r="S20" s="18">
        <v>4368</v>
      </c>
      <c r="T20" s="18">
        <v>4443</v>
      </c>
      <c r="U20" s="18">
        <v>4823</v>
      </c>
      <c r="V20" s="18">
        <v>5189</v>
      </c>
      <c r="W20" s="18">
        <v>5345</v>
      </c>
      <c r="X20" s="18">
        <v>5774</v>
      </c>
      <c r="Y20" s="18">
        <v>6388</v>
      </c>
      <c r="Z20" s="18">
        <v>6655</v>
      </c>
    </row>
    <row r="21" spans="1:76" ht="4.1500000000000004" customHeight="1">
      <c r="A21" s="12"/>
      <c r="C21" s="14"/>
      <c r="D21" s="7"/>
      <c r="E21" s="57"/>
      <c r="F21" s="57"/>
      <c r="G21" s="58"/>
      <c r="H21" s="58"/>
      <c r="I21" s="58"/>
      <c r="J21" s="58"/>
      <c r="K21" s="58"/>
      <c r="L21" s="58"/>
      <c r="M21" s="58"/>
      <c r="N21" s="58"/>
      <c r="O21" s="58"/>
      <c r="P21" s="58"/>
      <c r="Q21" s="58"/>
      <c r="R21" s="58"/>
      <c r="S21" s="58"/>
      <c r="T21" s="58"/>
      <c r="U21" s="58"/>
      <c r="V21" s="58"/>
      <c r="W21" s="58"/>
      <c r="X21" s="58"/>
      <c r="Y21" s="58"/>
      <c r="Z21" s="58"/>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P21" s="17"/>
      <c r="BQ21" s="17"/>
      <c r="BR21" s="17"/>
      <c r="BS21" s="17"/>
      <c r="BT21" s="17"/>
      <c r="BU21" s="17"/>
      <c r="BV21" s="17"/>
      <c r="BW21" s="17"/>
      <c r="BX21" s="17"/>
    </row>
    <row r="22" spans="1:76">
      <c r="A22" s="2" t="s">
        <v>235</v>
      </c>
      <c r="E22" s="18"/>
      <c r="F22" s="18"/>
      <c r="G22" s="18"/>
      <c r="H22" s="18"/>
      <c r="I22" s="18"/>
      <c r="J22" s="18"/>
      <c r="K22" s="18"/>
      <c r="L22" s="18"/>
      <c r="M22" s="18"/>
      <c r="N22" s="18"/>
      <c r="O22" s="18"/>
      <c r="P22" s="18"/>
      <c r="Q22" s="18"/>
      <c r="R22" s="18"/>
      <c r="S22" s="18"/>
      <c r="T22" s="18"/>
      <c r="U22" s="18"/>
      <c r="V22" s="18"/>
      <c r="W22" s="18"/>
      <c r="X22" s="18"/>
      <c r="Y22" s="18"/>
      <c r="Z22" s="18"/>
    </row>
    <row r="23" spans="1:76">
      <c r="A23" s="30" t="s">
        <v>236</v>
      </c>
      <c r="B23" s="2" t="s">
        <v>81</v>
      </c>
      <c r="E23" s="18">
        <v>3887</v>
      </c>
      <c r="F23" s="18">
        <v>3844</v>
      </c>
      <c r="G23" s="18">
        <v>4004</v>
      </c>
      <c r="H23" s="18">
        <v>4017</v>
      </c>
      <c r="I23" s="18">
        <v>4549</v>
      </c>
      <c r="J23" s="18">
        <v>4910</v>
      </c>
      <c r="K23" s="18">
        <v>5362</v>
      </c>
      <c r="L23" s="18">
        <v>5540</v>
      </c>
      <c r="M23" s="18">
        <v>6850</v>
      </c>
      <c r="N23" s="18">
        <v>7013</v>
      </c>
      <c r="O23" s="18">
        <v>7750</v>
      </c>
      <c r="P23" s="18">
        <v>7722</v>
      </c>
      <c r="Q23" s="18">
        <v>8533</v>
      </c>
      <c r="R23" s="18">
        <v>8714</v>
      </c>
      <c r="S23" s="18">
        <v>8970</v>
      </c>
      <c r="T23" s="18">
        <v>9078</v>
      </c>
      <c r="U23" s="18">
        <v>9581</v>
      </c>
      <c r="V23" s="18">
        <v>9390</v>
      </c>
      <c r="W23" s="18">
        <v>9606</v>
      </c>
      <c r="X23" s="18">
        <v>9589</v>
      </c>
      <c r="Y23" s="18">
        <v>9652</v>
      </c>
      <c r="Z23" s="18">
        <v>11318</v>
      </c>
    </row>
    <row r="24" spans="1:76">
      <c r="A24" s="30" t="s">
        <v>237</v>
      </c>
      <c r="B24" s="2" t="s">
        <v>81</v>
      </c>
      <c r="E24" s="18">
        <v>1168</v>
      </c>
      <c r="F24" s="18">
        <v>1103</v>
      </c>
      <c r="G24" s="18">
        <v>1217</v>
      </c>
      <c r="H24" s="18">
        <v>1323</v>
      </c>
      <c r="I24" s="18">
        <v>1332</v>
      </c>
      <c r="J24" s="18">
        <v>1446</v>
      </c>
      <c r="K24" s="18">
        <v>1617</v>
      </c>
      <c r="L24" s="18">
        <v>1562</v>
      </c>
      <c r="M24" s="18">
        <v>1554</v>
      </c>
      <c r="N24" s="18">
        <v>1881</v>
      </c>
      <c r="O24" s="18">
        <v>2017</v>
      </c>
      <c r="P24" s="18">
        <v>1887</v>
      </c>
      <c r="Q24" s="18">
        <v>1998</v>
      </c>
      <c r="R24" s="18">
        <v>1887</v>
      </c>
      <c r="S24" s="18">
        <v>1760</v>
      </c>
      <c r="T24" s="18">
        <v>1823</v>
      </c>
      <c r="U24" s="18">
        <v>1837</v>
      </c>
      <c r="V24" s="18">
        <v>2003</v>
      </c>
      <c r="W24" s="18">
        <v>1733</v>
      </c>
      <c r="X24" s="18">
        <v>1662</v>
      </c>
      <c r="Y24" s="18">
        <v>1713</v>
      </c>
      <c r="Z24" s="18">
        <v>2145</v>
      </c>
    </row>
    <row r="25" spans="1:76">
      <c r="A25" s="30" t="s">
        <v>238</v>
      </c>
      <c r="B25" s="2" t="s">
        <v>81</v>
      </c>
      <c r="E25" s="18">
        <v>4792</v>
      </c>
      <c r="F25" s="18">
        <v>5297</v>
      </c>
      <c r="G25" s="18">
        <v>5795</v>
      </c>
      <c r="H25" s="18">
        <v>6013</v>
      </c>
      <c r="I25" s="18">
        <v>6735</v>
      </c>
      <c r="J25" s="18">
        <v>7394</v>
      </c>
      <c r="K25" s="18">
        <v>8324</v>
      </c>
      <c r="L25" s="18">
        <v>8748</v>
      </c>
      <c r="M25" s="18">
        <v>9163</v>
      </c>
      <c r="N25" s="18">
        <v>11416</v>
      </c>
      <c r="O25" s="18">
        <v>19550</v>
      </c>
      <c r="P25" s="18">
        <v>11188</v>
      </c>
      <c r="Q25" s="18">
        <v>12243</v>
      </c>
      <c r="R25" s="18">
        <v>12442</v>
      </c>
      <c r="S25" s="18">
        <v>13531</v>
      </c>
      <c r="T25" s="18">
        <v>14706</v>
      </c>
      <c r="U25" s="18">
        <v>15703</v>
      </c>
      <c r="V25" s="18">
        <v>17081</v>
      </c>
      <c r="W25" s="18">
        <v>18331</v>
      </c>
      <c r="X25" s="18">
        <v>19708</v>
      </c>
      <c r="Y25" s="18">
        <v>22305</v>
      </c>
      <c r="Z25" s="18">
        <v>22159</v>
      </c>
    </row>
    <row r="26" spans="1:76">
      <c r="A26" s="37" t="s">
        <v>239</v>
      </c>
      <c r="B26" s="2" t="s">
        <v>81</v>
      </c>
      <c r="E26" s="18">
        <v>2883</v>
      </c>
      <c r="F26" s="18">
        <v>3405</v>
      </c>
      <c r="G26" s="18">
        <v>3737</v>
      </c>
      <c r="H26" s="18">
        <v>3869</v>
      </c>
      <c r="I26" s="18">
        <v>4452</v>
      </c>
      <c r="J26" s="18">
        <v>4990</v>
      </c>
      <c r="K26" s="18">
        <v>5414</v>
      </c>
      <c r="L26" s="18">
        <v>5677</v>
      </c>
      <c r="M26" s="18">
        <v>6085</v>
      </c>
      <c r="N26" s="18">
        <v>7210</v>
      </c>
      <c r="O26" s="18">
        <v>9575</v>
      </c>
      <c r="P26" s="18">
        <v>7261</v>
      </c>
      <c r="Q26" s="18">
        <v>7737</v>
      </c>
      <c r="R26" s="18">
        <v>8116</v>
      </c>
      <c r="S26" s="18">
        <v>8741</v>
      </c>
      <c r="T26" s="18">
        <v>9474</v>
      </c>
      <c r="U26" s="18">
        <v>9958</v>
      </c>
      <c r="V26" s="18">
        <v>10586</v>
      </c>
      <c r="W26" s="18">
        <v>11220</v>
      </c>
      <c r="X26" s="18">
        <v>12025</v>
      </c>
      <c r="Y26" s="18">
        <v>13918</v>
      </c>
      <c r="Z26" s="18">
        <v>13107</v>
      </c>
    </row>
    <row r="27" spans="1:76">
      <c r="A27" s="37" t="s">
        <v>240</v>
      </c>
      <c r="B27" s="2" t="s">
        <v>81</v>
      </c>
      <c r="E27" s="18">
        <v>1909</v>
      </c>
      <c r="F27" s="18">
        <v>1893</v>
      </c>
      <c r="G27" s="18">
        <v>2058</v>
      </c>
      <c r="H27" s="18">
        <v>2143</v>
      </c>
      <c r="I27" s="18">
        <v>2284</v>
      </c>
      <c r="J27" s="18">
        <v>2404</v>
      </c>
      <c r="K27" s="18">
        <v>2910</v>
      </c>
      <c r="L27" s="18">
        <v>3071</v>
      </c>
      <c r="M27" s="18">
        <v>3078</v>
      </c>
      <c r="N27" s="18">
        <v>4206</v>
      </c>
      <c r="O27" s="18">
        <v>9974</v>
      </c>
      <c r="P27" s="18">
        <v>3926</v>
      </c>
      <c r="Q27" s="18">
        <v>4505</v>
      </c>
      <c r="R27" s="18">
        <v>4326</v>
      </c>
      <c r="S27" s="18">
        <v>4790</v>
      </c>
      <c r="T27" s="18">
        <v>5232</v>
      </c>
      <c r="U27" s="18">
        <v>5746</v>
      </c>
      <c r="V27" s="18">
        <v>6495</v>
      </c>
      <c r="W27" s="18">
        <v>7110</v>
      </c>
      <c r="X27" s="18">
        <v>7682</v>
      </c>
      <c r="Y27" s="18">
        <v>8387</v>
      </c>
      <c r="Z27" s="18">
        <v>9052</v>
      </c>
    </row>
    <row r="28" spans="1:76">
      <c r="A28" s="30" t="s">
        <v>241</v>
      </c>
      <c r="B28" s="2" t="s">
        <v>81</v>
      </c>
      <c r="E28" s="18">
        <v>56</v>
      </c>
      <c r="F28" s="18">
        <v>111</v>
      </c>
      <c r="G28" s="18">
        <v>134</v>
      </c>
      <c r="H28" s="18">
        <v>115</v>
      </c>
      <c r="I28" s="18">
        <v>130</v>
      </c>
      <c r="J28" s="18">
        <v>107</v>
      </c>
      <c r="K28" s="18">
        <v>112</v>
      </c>
      <c r="L28" s="18">
        <v>125</v>
      </c>
      <c r="M28" s="18">
        <v>389</v>
      </c>
      <c r="N28" s="18">
        <v>721</v>
      </c>
      <c r="O28" s="18">
        <v>1276</v>
      </c>
      <c r="P28" s="18">
        <v>6355</v>
      </c>
      <c r="Q28" s="18">
        <v>1903</v>
      </c>
      <c r="R28" s="18">
        <v>1552</v>
      </c>
      <c r="S28" s="18">
        <v>965</v>
      </c>
      <c r="T28" s="18">
        <v>886</v>
      </c>
      <c r="U28" s="18">
        <v>618</v>
      </c>
      <c r="V28" s="18">
        <v>647</v>
      </c>
      <c r="W28" s="18">
        <v>660</v>
      </c>
      <c r="X28" s="18">
        <v>669</v>
      </c>
      <c r="Y28" s="18">
        <v>722</v>
      </c>
      <c r="Z28" s="18">
        <v>678</v>
      </c>
    </row>
    <row r="29" spans="1:76">
      <c r="A29" s="30" t="s">
        <v>242</v>
      </c>
      <c r="B29" s="2" t="s">
        <v>81</v>
      </c>
      <c r="C29" s="7" t="s">
        <v>243</v>
      </c>
      <c r="E29" s="18">
        <v>644</v>
      </c>
      <c r="F29" s="18">
        <v>568</v>
      </c>
      <c r="G29" s="18">
        <v>567</v>
      </c>
      <c r="H29" s="18">
        <v>641</v>
      </c>
      <c r="I29" s="18">
        <v>650</v>
      </c>
      <c r="J29" s="18">
        <v>509</v>
      </c>
      <c r="K29" s="18">
        <v>467</v>
      </c>
      <c r="L29" s="18">
        <v>456</v>
      </c>
      <c r="M29" s="18">
        <v>472</v>
      </c>
      <c r="N29" s="18">
        <v>1532</v>
      </c>
      <c r="O29" s="18">
        <v>3954</v>
      </c>
      <c r="P29" s="18">
        <v>4567</v>
      </c>
      <c r="Q29" s="18">
        <v>4110</v>
      </c>
      <c r="R29" s="18">
        <v>3597</v>
      </c>
      <c r="S29" s="18">
        <v>4157</v>
      </c>
      <c r="T29" s="18">
        <v>4372</v>
      </c>
      <c r="U29" s="18">
        <v>4054</v>
      </c>
      <c r="V29" s="18">
        <v>3104</v>
      </c>
      <c r="W29" s="18">
        <v>2842</v>
      </c>
      <c r="X29" s="18">
        <v>2530</v>
      </c>
      <c r="Y29" s="18">
        <v>5271</v>
      </c>
      <c r="Z29" s="18">
        <v>5757</v>
      </c>
    </row>
    <row r="30" spans="1:76">
      <c r="A30" s="30" t="s">
        <v>244</v>
      </c>
      <c r="B30" s="2" t="s">
        <v>81</v>
      </c>
      <c r="E30" s="18">
        <v>40</v>
      </c>
      <c r="F30" s="18">
        <v>42</v>
      </c>
      <c r="G30" s="18">
        <v>44</v>
      </c>
      <c r="H30" s="18">
        <v>0</v>
      </c>
      <c r="I30" s="18">
        <v>0</v>
      </c>
      <c r="J30" s="18">
        <v>0</v>
      </c>
      <c r="K30" s="18">
        <v>0</v>
      </c>
      <c r="L30" s="18">
        <v>0</v>
      </c>
      <c r="M30" s="18">
        <v>5</v>
      </c>
      <c r="N30" s="18">
        <v>38</v>
      </c>
      <c r="O30" s="18">
        <v>343</v>
      </c>
      <c r="P30" s="18">
        <v>387</v>
      </c>
      <c r="Q30" s="18">
        <v>263</v>
      </c>
      <c r="R30" s="18">
        <v>276</v>
      </c>
      <c r="S30" s="18">
        <v>286</v>
      </c>
      <c r="T30" s="18">
        <v>235</v>
      </c>
      <c r="U30" s="18">
        <v>328</v>
      </c>
      <c r="V30" s="18">
        <v>369</v>
      </c>
      <c r="W30" s="18">
        <v>351</v>
      </c>
      <c r="X30" s="18">
        <v>384</v>
      </c>
      <c r="Y30" s="18">
        <v>222</v>
      </c>
      <c r="Z30" s="18">
        <v>274</v>
      </c>
    </row>
    <row r="31" spans="1:76">
      <c r="A31" s="2" t="s">
        <v>245</v>
      </c>
      <c r="B31" s="2" t="s">
        <v>81</v>
      </c>
      <c r="E31" s="18">
        <v>10587</v>
      </c>
      <c r="F31" s="18">
        <v>10966</v>
      </c>
      <c r="G31" s="18">
        <v>11761</v>
      </c>
      <c r="H31" s="18">
        <v>12109</v>
      </c>
      <c r="I31" s="18">
        <v>13398</v>
      </c>
      <c r="J31" s="18">
        <v>14365</v>
      </c>
      <c r="K31" s="18">
        <v>15883</v>
      </c>
      <c r="L31" s="18">
        <v>16431</v>
      </c>
      <c r="M31" s="18">
        <v>18433</v>
      </c>
      <c r="N31" s="18">
        <v>22601</v>
      </c>
      <c r="O31" s="18">
        <v>34889</v>
      </c>
      <c r="P31" s="18">
        <v>32106</v>
      </c>
      <c r="Q31" s="18">
        <v>29050</v>
      </c>
      <c r="R31" s="18">
        <v>28468</v>
      </c>
      <c r="S31" s="18">
        <v>29669</v>
      </c>
      <c r="T31" s="18">
        <v>31101</v>
      </c>
      <c r="U31" s="18">
        <v>32121</v>
      </c>
      <c r="V31" s="18">
        <v>32594</v>
      </c>
      <c r="W31" s="18">
        <v>33523</v>
      </c>
      <c r="X31" s="18">
        <v>34542</v>
      </c>
      <c r="Y31" s="18">
        <v>39885</v>
      </c>
      <c r="Z31" s="18">
        <v>42331</v>
      </c>
    </row>
    <row r="32" spans="1:76" ht="4.1500000000000004" customHeight="1">
      <c r="A32" s="12"/>
      <c r="C32" s="14"/>
      <c r="D32" s="7"/>
      <c r="E32" s="57"/>
      <c r="F32" s="57"/>
      <c r="G32" s="58"/>
      <c r="H32" s="58"/>
      <c r="I32" s="58"/>
      <c r="J32" s="58"/>
      <c r="K32" s="58"/>
      <c r="L32" s="58"/>
      <c r="M32" s="58"/>
      <c r="N32" s="58"/>
      <c r="O32" s="58"/>
      <c r="P32" s="58"/>
      <c r="Q32" s="58"/>
      <c r="R32" s="58"/>
      <c r="S32" s="58"/>
      <c r="T32" s="58"/>
      <c r="U32" s="58"/>
      <c r="V32" s="58"/>
      <c r="W32" s="58"/>
      <c r="X32" s="58"/>
      <c r="Y32" s="58"/>
      <c r="Z32" s="58"/>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P32" s="17"/>
      <c r="BQ32" s="17"/>
      <c r="BR32" s="17"/>
      <c r="BS32" s="17"/>
      <c r="BT32" s="17"/>
      <c r="BU32" s="17"/>
      <c r="BV32" s="17"/>
      <c r="BW32" s="17"/>
      <c r="BX32" s="17"/>
    </row>
    <row r="33" spans="1:76">
      <c r="A33" s="2" t="s">
        <v>246</v>
      </c>
      <c r="E33" s="18"/>
      <c r="F33" s="18"/>
      <c r="G33" s="18"/>
      <c r="H33" s="18"/>
      <c r="I33" s="18"/>
      <c r="J33" s="18"/>
      <c r="K33" s="18"/>
      <c r="L33" s="18"/>
      <c r="M33" s="18"/>
      <c r="N33" s="18"/>
      <c r="O33" s="18"/>
      <c r="P33" s="18"/>
      <c r="Q33" s="18"/>
      <c r="R33" s="18"/>
      <c r="S33" s="18"/>
      <c r="T33" s="18"/>
      <c r="U33" s="18"/>
      <c r="V33" s="18"/>
      <c r="W33" s="18"/>
      <c r="X33" s="18"/>
      <c r="Y33" s="18"/>
      <c r="Z33" s="18"/>
    </row>
    <row r="34" spans="1:76">
      <c r="A34" s="30" t="s">
        <v>247</v>
      </c>
      <c r="B34" s="2" t="s">
        <v>81</v>
      </c>
      <c r="E34" s="18">
        <v>10013</v>
      </c>
      <c r="F34" s="18">
        <v>10465</v>
      </c>
      <c r="G34" s="18">
        <v>11107</v>
      </c>
      <c r="H34" s="18">
        <v>11726</v>
      </c>
      <c r="I34" s="18">
        <v>12909</v>
      </c>
      <c r="J34" s="18">
        <v>14891</v>
      </c>
      <c r="K34" s="18">
        <v>16398</v>
      </c>
      <c r="L34" s="18">
        <v>17213</v>
      </c>
      <c r="M34" s="18">
        <v>19089</v>
      </c>
      <c r="N34" s="18">
        <v>20767</v>
      </c>
      <c r="O34" s="18">
        <v>21878</v>
      </c>
      <c r="P34" s="18">
        <v>23247</v>
      </c>
      <c r="Q34" s="18">
        <v>25081</v>
      </c>
      <c r="R34" s="18">
        <v>25342</v>
      </c>
      <c r="S34" s="18">
        <v>26360</v>
      </c>
      <c r="T34" s="18">
        <v>27768</v>
      </c>
      <c r="U34" s="18">
        <v>28848</v>
      </c>
      <c r="V34" s="18">
        <v>30016</v>
      </c>
      <c r="W34" s="18">
        <v>31067</v>
      </c>
      <c r="X34" s="18">
        <v>31964</v>
      </c>
      <c r="Y34" s="18">
        <v>32668</v>
      </c>
      <c r="Z34" s="18">
        <v>35785</v>
      </c>
    </row>
    <row r="35" spans="1:76">
      <c r="A35" s="30" t="s">
        <v>248</v>
      </c>
      <c r="B35" s="2" t="s">
        <v>81</v>
      </c>
      <c r="E35" s="18">
        <v>4173</v>
      </c>
      <c r="F35" s="18">
        <v>5050</v>
      </c>
      <c r="G35" s="18">
        <v>5077</v>
      </c>
      <c r="H35" s="18">
        <v>5732</v>
      </c>
      <c r="I35" s="18">
        <v>6752</v>
      </c>
      <c r="J35" s="18">
        <v>7073</v>
      </c>
      <c r="K35" s="18">
        <v>7130</v>
      </c>
      <c r="L35" s="18">
        <v>7634</v>
      </c>
      <c r="M35" s="18">
        <v>8593</v>
      </c>
      <c r="N35" s="18">
        <v>9210</v>
      </c>
      <c r="O35" s="18">
        <v>9653</v>
      </c>
      <c r="P35" s="18">
        <v>10040</v>
      </c>
      <c r="Q35" s="18">
        <v>10188</v>
      </c>
      <c r="R35" s="18">
        <v>9832</v>
      </c>
      <c r="S35" s="18">
        <v>10351</v>
      </c>
      <c r="T35" s="18">
        <v>10322</v>
      </c>
      <c r="U35" s="18">
        <v>12032</v>
      </c>
      <c r="V35" s="18">
        <v>13379</v>
      </c>
      <c r="W35" s="18">
        <v>13117</v>
      </c>
      <c r="X35" s="18">
        <v>13302</v>
      </c>
      <c r="Y35" s="18">
        <v>14175</v>
      </c>
      <c r="Z35" s="18">
        <v>15199</v>
      </c>
    </row>
    <row r="36" spans="1:76">
      <c r="A36" s="30" t="s">
        <v>249</v>
      </c>
      <c r="B36" s="2" t="s">
        <v>81</v>
      </c>
      <c r="E36" s="18">
        <v>7035</v>
      </c>
      <c r="F36" s="18">
        <v>7457</v>
      </c>
      <c r="G36" s="18">
        <v>8117</v>
      </c>
      <c r="H36" s="18">
        <v>8776</v>
      </c>
      <c r="I36" s="18">
        <v>9110</v>
      </c>
      <c r="J36" s="18">
        <v>9375</v>
      </c>
      <c r="K36" s="18">
        <v>9909</v>
      </c>
      <c r="L36" s="18">
        <v>10416</v>
      </c>
      <c r="M36" s="18"/>
      <c r="N36" s="18"/>
      <c r="O36" s="18"/>
      <c r="P36" s="18"/>
      <c r="Q36" s="18"/>
      <c r="R36" s="18"/>
      <c r="S36" s="18"/>
      <c r="T36" s="18"/>
      <c r="U36" s="18"/>
      <c r="V36" s="18"/>
      <c r="W36" s="18"/>
      <c r="X36" s="18"/>
      <c r="Y36" s="18"/>
      <c r="Z36" s="18"/>
    </row>
    <row r="37" spans="1:76">
      <c r="A37" s="37" t="s">
        <v>250</v>
      </c>
      <c r="B37" s="2" t="s">
        <v>81</v>
      </c>
      <c r="C37" s="7" t="s">
        <v>17</v>
      </c>
      <c r="E37" s="18">
        <v>1135</v>
      </c>
      <c r="F37" s="18">
        <v>1158</v>
      </c>
      <c r="G37" s="18">
        <v>1408</v>
      </c>
      <c r="H37" s="18">
        <v>1537</v>
      </c>
      <c r="I37" s="18">
        <v>1599</v>
      </c>
      <c r="J37" s="18">
        <v>1386</v>
      </c>
      <c r="K37" s="18">
        <v>1540</v>
      </c>
      <c r="L37" s="18"/>
      <c r="M37" s="18">
        <v>1791</v>
      </c>
      <c r="N37" s="18">
        <v>3023</v>
      </c>
      <c r="O37" s="18">
        <v>1817</v>
      </c>
      <c r="P37" s="18">
        <v>2627</v>
      </c>
      <c r="Q37" s="18">
        <v>2944</v>
      </c>
      <c r="R37" s="18">
        <v>2632</v>
      </c>
      <c r="S37" s="18">
        <v>3004</v>
      </c>
      <c r="T37" s="18">
        <v>2007</v>
      </c>
      <c r="U37" s="18">
        <v>1071</v>
      </c>
      <c r="V37" s="18">
        <v>2343</v>
      </c>
      <c r="W37" s="18">
        <v>1584</v>
      </c>
      <c r="X37" s="18">
        <v>1327</v>
      </c>
      <c r="Y37" s="18">
        <v>1248</v>
      </c>
      <c r="Z37" s="18">
        <v>1032</v>
      </c>
    </row>
    <row r="38" spans="1:76">
      <c r="A38" s="37" t="s">
        <v>251</v>
      </c>
      <c r="B38" s="2" t="s">
        <v>81</v>
      </c>
      <c r="E38" s="18">
        <v>5900</v>
      </c>
      <c r="F38" s="18">
        <v>6299</v>
      </c>
      <c r="G38" s="18">
        <v>6709</v>
      </c>
      <c r="H38" s="18">
        <v>7240</v>
      </c>
      <c r="I38" s="18">
        <v>7512</v>
      </c>
      <c r="J38" s="18">
        <v>7989</v>
      </c>
      <c r="K38" s="18">
        <v>8369</v>
      </c>
      <c r="L38" s="18"/>
      <c r="M38" s="18">
        <v>9968</v>
      </c>
      <c r="N38" s="18"/>
      <c r="O38" s="18"/>
      <c r="P38" s="18"/>
      <c r="Q38" s="18"/>
      <c r="R38" s="18"/>
      <c r="S38" s="18"/>
      <c r="T38" s="18"/>
      <c r="U38" s="18"/>
      <c r="V38" s="18"/>
      <c r="W38" s="18"/>
      <c r="X38" s="18"/>
      <c r="Y38" s="18"/>
      <c r="Z38" s="18"/>
    </row>
    <row r="39" spans="1:76">
      <c r="A39" s="30" t="s">
        <v>252</v>
      </c>
      <c r="B39" s="2" t="s">
        <v>81</v>
      </c>
      <c r="C39" s="7" t="s">
        <v>82</v>
      </c>
      <c r="E39" s="18"/>
      <c r="F39" s="18"/>
      <c r="G39" s="18"/>
      <c r="H39" s="18"/>
      <c r="I39" s="18"/>
      <c r="J39" s="18"/>
      <c r="K39" s="18"/>
      <c r="L39" s="18"/>
      <c r="M39" s="18"/>
      <c r="N39" s="18">
        <v>10505</v>
      </c>
      <c r="O39" s="18">
        <v>11303</v>
      </c>
      <c r="P39" s="18">
        <v>12063</v>
      </c>
      <c r="Q39" s="18">
        <v>12544</v>
      </c>
      <c r="R39" s="18">
        <v>13309</v>
      </c>
      <c r="S39" s="18">
        <v>13841</v>
      </c>
      <c r="T39" s="18">
        <v>15466</v>
      </c>
      <c r="U39" s="18">
        <v>17185</v>
      </c>
      <c r="V39" s="18">
        <v>18638</v>
      </c>
      <c r="W39" s="18">
        <v>19936</v>
      </c>
      <c r="X39" s="18">
        <v>21738</v>
      </c>
      <c r="Y39" s="18">
        <v>22560</v>
      </c>
      <c r="Z39" s="18">
        <v>22508</v>
      </c>
    </row>
    <row r="40" spans="1:76">
      <c r="A40" s="30" t="s">
        <v>253</v>
      </c>
      <c r="B40" s="2" t="s">
        <v>81</v>
      </c>
      <c r="E40" s="18">
        <v>832</v>
      </c>
      <c r="F40" s="18">
        <v>1049</v>
      </c>
      <c r="G40" s="18">
        <v>1920</v>
      </c>
      <c r="H40" s="18">
        <v>1559</v>
      </c>
      <c r="I40" s="18">
        <v>2111</v>
      </c>
      <c r="J40" s="18">
        <v>3116</v>
      </c>
      <c r="K40" s="18">
        <v>2962</v>
      </c>
      <c r="L40" s="18">
        <v>3622</v>
      </c>
      <c r="M40" s="18">
        <v>2876</v>
      </c>
      <c r="N40" s="18">
        <v>3720</v>
      </c>
      <c r="O40" s="18">
        <v>4608</v>
      </c>
      <c r="P40" s="18">
        <v>5627</v>
      </c>
      <c r="Q40" s="18">
        <v>7359</v>
      </c>
      <c r="R40" s="18">
        <v>6294</v>
      </c>
      <c r="S40" s="18">
        <v>6571</v>
      </c>
      <c r="T40" s="18">
        <v>6335</v>
      </c>
      <c r="U40" s="18">
        <v>6488</v>
      </c>
      <c r="V40" s="18">
        <v>6198</v>
      </c>
      <c r="W40" s="18">
        <v>6421</v>
      </c>
      <c r="X40" s="18">
        <v>7530</v>
      </c>
      <c r="Y40" s="18">
        <v>11888</v>
      </c>
      <c r="Z40" s="18">
        <v>13286</v>
      </c>
    </row>
    <row r="41" spans="1:76">
      <c r="A41" s="37" t="s">
        <v>253</v>
      </c>
      <c r="B41" s="2" t="s">
        <v>81</v>
      </c>
      <c r="E41" s="18">
        <v>442</v>
      </c>
      <c r="F41" s="18">
        <v>493</v>
      </c>
      <c r="G41" s="18">
        <v>578</v>
      </c>
      <c r="H41" s="18">
        <v>667</v>
      </c>
      <c r="I41" s="18">
        <v>963</v>
      </c>
      <c r="J41" s="18">
        <v>1402</v>
      </c>
      <c r="K41" s="18">
        <v>1436</v>
      </c>
      <c r="L41" s="18">
        <v>1320</v>
      </c>
      <c r="M41" s="18"/>
      <c r="N41" s="18"/>
      <c r="O41" s="18"/>
      <c r="P41" s="18"/>
      <c r="Q41" s="18"/>
      <c r="R41" s="18"/>
      <c r="S41" s="18"/>
      <c r="T41" s="18"/>
      <c r="U41" s="18"/>
      <c r="V41" s="18"/>
      <c r="W41" s="18"/>
      <c r="X41" s="18"/>
      <c r="Y41" s="18"/>
      <c r="Z41" s="18"/>
    </row>
    <row r="42" spans="1:76">
      <c r="A42" s="37" t="s">
        <v>254</v>
      </c>
      <c r="B42" s="2" t="s">
        <v>81</v>
      </c>
      <c r="E42" s="18">
        <v>389</v>
      </c>
      <c r="F42" s="18">
        <v>557</v>
      </c>
      <c r="G42" s="18">
        <v>1343</v>
      </c>
      <c r="H42" s="18">
        <v>892</v>
      </c>
      <c r="I42" s="18">
        <v>1149</v>
      </c>
      <c r="J42" s="18">
        <v>1713</v>
      </c>
      <c r="K42" s="18">
        <v>1526</v>
      </c>
      <c r="L42" s="18">
        <v>2302</v>
      </c>
      <c r="M42" s="18"/>
      <c r="N42" s="18"/>
      <c r="O42" s="18"/>
      <c r="P42" s="18"/>
      <c r="Q42" s="18"/>
      <c r="R42" s="18"/>
      <c r="S42" s="18"/>
      <c r="T42" s="18"/>
      <c r="U42" s="18"/>
      <c r="V42" s="18"/>
      <c r="W42" s="18"/>
      <c r="X42" s="18"/>
      <c r="Y42" s="18"/>
      <c r="Z42" s="18"/>
    </row>
    <row r="43" spans="1:76">
      <c r="A43" s="30" t="s">
        <v>244</v>
      </c>
      <c r="B43" s="2" t="s">
        <v>81</v>
      </c>
      <c r="E43" s="18">
        <v>874</v>
      </c>
      <c r="F43" s="18">
        <v>999</v>
      </c>
      <c r="G43" s="18">
        <v>1125</v>
      </c>
      <c r="H43" s="18">
        <v>1333</v>
      </c>
      <c r="I43" s="18">
        <v>506</v>
      </c>
      <c r="J43" s="18">
        <v>566</v>
      </c>
      <c r="K43" s="18">
        <v>599</v>
      </c>
      <c r="L43" s="18">
        <v>576</v>
      </c>
      <c r="M43" s="18">
        <v>764</v>
      </c>
      <c r="N43" s="18">
        <v>1291</v>
      </c>
      <c r="O43" s="18">
        <v>1544</v>
      </c>
      <c r="P43" s="18">
        <v>1817</v>
      </c>
      <c r="Q43" s="18">
        <v>3159</v>
      </c>
      <c r="R43" s="18">
        <v>3164</v>
      </c>
      <c r="S43" s="18">
        <v>3100</v>
      </c>
      <c r="T43" s="18">
        <v>3103</v>
      </c>
      <c r="U43" s="18">
        <v>2952</v>
      </c>
      <c r="V43" s="18">
        <v>3063</v>
      </c>
      <c r="W43" s="18">
        <v>3043</v>
      </c>
      <c r="X43" s="18">
        <v>3418</v>
      </c>
      <c r="Y43" s="18">
        <v>3510</v>
      </c>
      <c r="Z43" s="18">
        <v>3955</v>
      </c>
    </row>
    <row r="44" spans="1:76">
      <c r="A44" s="30" t="s">
        <v>255</v>
      </c>
      <c r="B44" s="2" t="s">
        <v>81</v>
      </c>
      <c r="C44" s="7" t="s">
        <v>101</v>
      </c>
      <c r="E44" s="18">
        <v>450</v>
      </c>
      <c r="F44" s="18">
        <v>61</v>
      </c>
      <c r="G44" s="18">
        <v>65</v>
      </c>
      <c r="H44" s="18">
        <v>64</v>
      </c>
      <c r="I44" s="18">
        <v>139</v>
      </c>
      <c r="J44" s="18">
        <v>257</v>
      </c>
      <c r="K44" s="18">
        <v>227</v>
      </c>
      <c r="L44" s="18">
        <v>89</v>
      </c>
      <c r="M44" s="18">
        <v>816</v>
      </c>
      <c r="N44" s="18">
        <v>107</v>
      </c>
      <c r="O44" s="18"/>
      <c r="P44" s="18"/>
      <c r="Q44" s="18"/>
      <c r="R44" s="18"/>
      <c r="S44" s="18"/>
      <c r="T44" s="18"/>
      <c r="U44" s="18"/>
      <c r="V44" s="18"/>
      <c r="W44" s="18"/>
      <c r="X44" s="18"/>
      <c r="Y44" s="18"/>
      <c r="Z44" s="18"/>
    </row>
    <row r="45" spans="1:76">
      <c r="A45" s="30" t="s">
        <v>256</v>
      </c>
      <c r="B45" s="2" t="s">
        <v>81</v>
      </c>
      <c r="E45" s="18">
        <v>162</v>
      </c>
      <c r="F45" s="18">
        <v>160</v>
      </c>
      <c r="G45" s="18">
        <v>202</v>
      </c>
      <c r="H45" s="18">
        <v>209</v>
      </c>
      <c r="I45" s="18">
        <v>255</v>
      </c>
      <c r="J45" s="18">
        <v>286</v>
      </c>
      <c r="K45" s="18">
        <v>323</v>
      </c>
      <c r="L45" s="18">
        <v>397</v>
      </c>
      <c r="M45" s="18">
        <v>500</v>
      </c>
      <c r="N45" s="18">
        <v>523</v>
      </c>
      <c r="O45" s="18">
        <v>623</v>
      </c>
      <c r="P45" s="18">
        <v>650</v>
      </c>
      <c r="Q45" s="18">
        <v>736</v>
      </c>
      <c r="R45" s="18">
        <v>730</v>
      </c>
      <c r="S45" s="18">
        <v>756</v>
      </c>
      <c r="T45" s="18">
        <v>695</v>
      </c>
      <c r="U45" s="18">
        <v>725</v>
      </c>
      <c r="V45" s="18">
        <v>807</v>
      </c>
      <c r="W45" s="18">
        <v>871</v>
      </c>
      <c r="X45" s="18">
        <v>917</v>
      </c>
      <c r="Y45" s="18">
        <v>973</v>
      </c>
      <c r="Z45" s="18">
        <v>975</v>
      </c>
    </row>
    <row r="46" spans="1:76">
      <c r="A46" s="2" t="s">
        <v>257</v>
      </c>
      <c r="B46" s="2" t="s">
        <v>81</v>
      </c>
      <c r="E46" s="18">
        <v>23540</v>
      </c>
      <c r="F46" s="18">
        <v>25242</v>
      </c>
      <c r="G46" s="18">
        <v>27614</v>
      </c>
      <c r="H46" s="18">
        <v>29400</v>
      </c>
      <c r="I46" s="18">
        <v>31783</v>
      </c>
      <c r="J46" s="18">
        <v>35564</v>
      </c>
      <c r="K46" s="18">
        <v>37549</v>
      </c>
      <c r="L46" s="18">
        <v>39948</v>
      </c>
      <c r="M46" s="18">
        <v>44397</v>
      </c>
      <c r="N46" s="18">
        <v>49146</v>
      </c>
      <c r="O46" s="18">
        <v>51426</v>
      </c>
      <c r="P46" s="18">
        <v>56070</v>
      </c>
      <c r="Q46" s="18">
        <v>62012</v>
      </c>
      <c r="R46" s="18">
        <v>61302</v>
      </c>
      <c r="S46" s="18">
        <v>63983</v>
      </c>
      <c r="T46" s="18">
        <v>65696</v>
      </c>
      <c r="U46" s="18">
        <v>69301</v>
      </c>
      <c r="V46" s="18">
        <v>74445</v>
      </c>
      <c r="W46" s="18">
        <v>76039</v>
      </c>
      <c r="X46" s="18">
        <v>80196</v>
      </c>
      <c r="Y46" s="18">
        <v>87023</v>
      </c>
      <c r="Z46" s="18">
        <v>92740</v>
      </c>
    </row>
    <row r="47" spans="1:76" ht="4.1500000000000004" customHeight="1">
      <c r="A47" s="12"/>
      <c r="C47" s="14"/>
      <c r="D47" s="7"/>
      <c r="E47" s="57"/>
      <c r="F47" s="57"/>
      <c r="G47" s="58"/>
      <c r="H47" s="58"/>
      <c r="I47" s="58"/>
      <c r="J47" s="58"/>
      <c r="K47" s="58"/>
      <c r="L47" s="58"/>
      <c r="M47" s="58"/>
      <c r="N47" s="58"/>
      <c r="O47" s="58"/>
      <c r="P47" s="58"/>
      <c r="Q47" s="58"/>
      <c r="R47" s="58"/>
      <c r="S47" s="58"/>
      <c r="T47" s="58"/>
      <c r="U47" s="58"/>
      <c r="V47" s="58"/>
      <c r="W47" s="58"/>
      <c r="X47" s="58"/>
      <c r="Y47" s="58"/>
      <c r="Z47" s="58"/>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P47" s="17"/>
      <c r="BQ47" s="17"/>
      <c r="BR47" s="17"/>
      <c r="BS47" s="17"/>
      <c r="BT47" s="17"/>
      <c r="BU47" s="17"/>
      <c r="BV47" s="17"/>
      <c r="BW47" s="17"/>
      <c r="BX47" s="17"/>
    </row>
    <row r="48" spans="1:76">
      <c r="A48" s="2" t="s">
        <v>258</v>
      </c>
      <c r="E48" s="18"/>
      <c r="F48" s="18"/>
      <c r="G48" s="18"/>
      <c r="H48" s="18"/>
      <c r="I48" s="18"/>
      <c r="J48" s="18"/>
      <c r="K48" s="18"/>
      <c r="L48" s="18"/>
      <c r="M48" s="18"/>
      <c r="N48" s="18"/>
      <c r="O48" s="18"/>
      <c r="P48" s="18"/>
      <c r="Q48" s="18"/>
      <c r="R48" s="18"/>
      <c r="S48" s="18"/>
      <c r="T48" s="18"/>
      <c r="U48" s="18"/>
      <c r="V48" s="18"/>
      <c r="W48" s="18"/>
      <c r="X48" s="18"/>
      <c r="Y48" s="18"/>
      <c r="Z48" s="18"/>
    </row>
    <row r="49" spans="1:76">
      <c r="A49" s="30" t="s">
        <v>259</v>
      </c>
      <c r="B49" s="2" t="s">
        <v>81</v>
      </c>
      <c r="C49" s="7" t="s">
        <v>101</v>
      </c>
      <c r="E49" s="18">
        <v>19635</v>
      </c>
      <c r="F49" s="18">
        <v>25051</v>
      </c>
      <c r="G49" s="18">
        <v>23218</v>
      </c>
      <c r="H49" s="18">
        <v>24834</v>
      </c>
      <c r="I49" s="18">
        <v>27164</v>
      </c>
      <c r="J49" s="18">
        <v>28094</v>
      </c>
      <c r="K49" s="18">
        <v>29839</v>
      </c>
      <c r="L49" s="18">
        <v>32437</v>
      </c>
      <c r="M49" s="18">
        <v>35454</v>
      </c>
      <c r="N49" s="18">
        <v>40367</v>
      </c>
      <c r="O49" s="18">
        <v>40776</v>
      </c>
      <c r="P49" s="18">
        <v>44493</v>
      </c>
      <c r="Q49" s="18">
        <v>48231</v>
      </c>
      <c r="R49" s="18">
        <v>50688</v>
      </c>
      <c r="S49" s="18">
        <v>54587</v>
      </c>
      <c r="T49" s="18">
        <v>57506</v>
      </c>
      <c r="U49" s="18">
        <v>59962</v>
      </c>
      <c r="V49" s="18">
        <v>61754</v>
      </c>
      <c r="W49" s="18">
        <v>63176</v>
      </c>
      <c r="X49" s="18">
        <v>66701</v>
      </c>
      <c r="Y49" s="18">
        <v>71855</v>
      </c>
      <c r="Z49" s="18">
        <v>77009</v>
      </c>
    </row>
    <row r="50" spans="1:76">
      <c r="A50" s="30" t="s">
        <v>260</v>
      </c>
      <c r="B50" s="2" t="s">
        <v>81</v>
      </c>
      <c r="E50" s="18">
        <v>4568</v>
      </c>
      <c r="F50" s="18">
        <v>5415</v>
      </c>
      <c r="G50" s="18">
        <v>5499</v>
      </c>
      <c r="H50" s="18">
        <v>5579</v>
      </c>
      <c r="I50" s="18">
        <v>5737</v>
      </c>
      <c r="J50" s="18">
        <v>5982</v>
      </c>
      <c r="K50" s="18">
        <v>5588</v>
      </c>
      <c r="L50" s="18">
        <v>6244</v>
      </c>
      <c r="M50" s="18">
        <v>6395</v>
      </c>
      <c r="N50" s="18">
        <v>6902</v>
      </c>
      <c r="O50" s="18">
        <v>6851</v>
      </c>
      <c r="P50" s="18">
        <v>7022</v>
      </c>
      <c r="Q50" s="18">
        <v>7090</v>
      </c>
      <c r="R50" s="18">
        <v>6968</v>
      </c>
      <c r="S50" s="18">
        <v>6950</v>
      </c>
      <c r="T50" s="18">
        <v>6865</v>
      </c>
      <c r="U50" s="18">
        <v>6634</v>
      </c>
      <c r="V50" s="18">
        <v>6580</v>
      </c>
      <c r="W50" s="18">
        <v>6340</v>
      </c>
      <c r="X50" s="18">
        <v>7015</v>
      </c>
      <c r="Y50" s="18">
        <v>7711</v>
      </c>
      <c r="Z50" s="18">
        <v>7853</v>
      </c>
    </row>
    <row r="51" spans="1:76">
      <c r="A51" s="30" t="s">
        <v>261</v>
      </c>
      <c r="B51" s="2" t="s">
        <v>81</v>
      </c>
      <c r="E51" s="18">
        <v>6810</v>
      </c>
      <c r="F51" s="18">
        <v>7351</v>
      </c>
      <c r="G51" s="18">
        <v>8915</v>
      </c>
      <c r="H51" s="18">
        <v>9551</v>
      </c>
      <c r="I51" s="18">
        <v>10694</v>
      </c>
      <c r="J51" s="18">
        <v>11453</v>
      </c>
      <c r="K51" s="18">
        <v>12316</v>
      </c>
      <c r="L51" s="18">
        <v>12826</v>
      </c>
      <c r="M51" s="18">
        <v>14368</v>
      </c>
      <c r="N51" s="18">
        <v>17229</v>
      </c>
      <c r="O51" s="18">
        <v>18041</v>
      </c>
      <c r="P51" s="18">
        <v>20734</v>
      </c>
      <c r="Q51" s="18">
        <v>23016</v>
      </c>
      <c r="R51" s="18">
        <v>24018</v>
      </c>
      <c r="S51" s="18">
        <v>25839</v>
      </c>
      <c r="T51" s="18">
        <v>27465</v>
      </c>
      <c r="U51" s="18">
        <v>28815</v>
      </c>
      <c r="V51" s="18">
        <v>30555</v>
      </c>
      <c r="W51" s="18">
        <v>34612</v>
      </c>
      <c r="X51" s="18">
        <v>41825</v>
      </c>
      <c r="Y51" s="18">
        <v>49038</v>
      </c>
      <c r="Z51" s="18">
        <v>55959</v>
      </c>
    </row>
    <row r="52" spans="1:76">
      <c r="A52" s="30" t="s">
        <v>262</v>
      </c>
      <c r="B52" s="2" t="s">
        <v>81</v>
      </c>
      <c r="E52" s="18">
        <v>15047</v>
      </c>
      <c r="F52" s="18">
        <v>17969</v>
      </c>
      <c r="G52" s="18">
        <v>19774</v>
      </c>
      <c r="H52" s="18">
        <v>19595</v>
      </c>
      <c r="I52" s="18">
        <v>24993</v>
      </c>
      <c r="J52" s="18">
        <v>25182</v>
      </c>
      <c r="K52" s="18">
        <v>26219</v>
      </c>
      <c r="L52" s="18">
        <v>27810</v>
      </c>
      <c r="M52" s="18">
        <v>28528</v>
      </c>
      <c r="N52" s="18">
        <v>38381</v>
      </c>
      <c r="O52" s="18">
        <v>30063</v>
      </c>
      <c r="P52" s="18">
        <v>31286</v>
      </c>
      <c r="Q52" s="18">
        <v>34919</v>
      </c>
      <c r="R52" s="18">
        <v>35119</v>
      </c>
      <c r="S52" s="18">
        <v>36352</v>
      </c>
      <c r="T52" s="18">
        <v>38080</v>
      </c>
      <c r="U52" s="18">
        <v>38341</v>
      </c>
      <c r="V52" s="18">
        <v>36001</v>
      </c>
      <c r="W52" s="18">
        <v>35031</v>
      </c>
      <c r="X52" s="18">
        <v>35765</v>
      </c>
      <c r="Y52" s="18">
        <v>38604</v>
      </c>
      <c r="Z52" s="18">
        <v>41245</v>
      </c>
    </row>
    <row r="53" spans="1:76">
      <c r="A53" s="30" t="s">
        <v>263</v>
      </c>
      <c r="B53" s="2" t="s">
        <v>81</v>
      </c>
      <c r="C53" s="7" t="s">
        <v>243</v>
      </c>
      <c r="E53" s="18">
        <v>5806</v>
      </c>
      <c r="F53" s="18">
        <v>5671</v>
      </c>
      <c r="G53" s="18">
        <v>5902</v>
      </c>
      <c r="H53" s="18">
        <v>5651</v>
      </c>
      <c r="I53" s="18">
        <v>5529</v>
      </c>
      <c r="J53" s="18">
        <v>5219</v>
      </c>
      <c r="K53" s="18">
        <v>4929</v>
      </c>
      <c r="L53" s="18">
        <v>4799</v>
      </c>
      <c r="M53" s="18">
        <v>4371</v>
      </c>
      <c r="N53" s="18">
        <v>5098</v>
      </c>
      <c r="O53" s="18">
        <v>6965</v>
      </c>
      <c r="P53" s="18">
        <v>6965</v>
      </c>
      <c r="Q53" s="18">
        <v>7448</v>
      </c>
      <c r="R53" s="18">
        <v>8518</v>
      </c>
      <c r="S53" s="18">
        <v>10050</v>
      </c>
      <c r="T53" s="18">
        <v>10728</v>
      </c>
      <c r="U53" s="18">
        <v>11032</v>
      </c>
      <c r="V53" s="18">
        <v>11046</v>
      </c>
      <c r="W53" s="18">
        <v>10839</v>
      </c>
      <c r="X53" s="18">
        <v>10585</v>
      </c>
      <c r="Y53" s="18">
        <v>20128</v>
      </c>
      <c r="Z53" s="18">
        <v>29718</v>
      </c>
    </row>
    <row r="54" spans="1:76">
      <c r="A54" s="37" t="s">
        <v>264</v>
      </c>
      <c r="B54" s="2" t="s">
        <v>81</v>
      </c>
      <c r="E54" s="18">
        <v>5715</v>
      </c>
      <c r="F54" s="18">
        <v>5575</v>
      </c>
      <c r="G54" s="18">
        <v>5808</v>
      </c>
      <c r="H54" s="18">
        <v>5565</v>
      </c>
      <c r="I54" s="18">
        <v>5443</v>
      </c>
      <c r="J54" s="18">
        <v>5128</v>
      </c>
      <c r="K54" s="18">
        <v>4844</v>
      </c>
      <c r="L54" s="18">
        <v>4713</v>
      </c>
      <c r="M54" s="18"/>
      <c r="N54" s="18"/>
      <c r="O54" s="18"/>
      <c r="P54" s="18"/>
      <c r="Q54" s="18"/>
      <c r="R54" s="18"/>
      <c r="S54" s="18"/>
      <c r="T54" s="18"/>
      <c r="U54" s="18"/>
      <c r="V54" s="18"/>
      <c r="W54" s="18"/>
      <c r="X54" s="18"/>
      <c r="Y54" s="18"/>
      <c r="Z54" s="18"/>
    </row>
    <row r="55" spans="1:76">
      <c r="A55" s="37" t="s">
        <v>265</v>
      </c>
      <c r="B55" s="2" t="s">
        <v>81</v>
      </c>
      <c r="E55" s="18">
        <v>91</v>
      </c>
      <c r="F55" s="18">
        <v>96</v>
      </c>
      <c r="G55" s="18">
        <v>94</v>
      </c>
      <c r="H55" s="18">
        <v>86</v>
      </c>
      <c r="I55" s="18">
        <v>86</v>
      </c>
      <c r="J55" s="18">
        <v>91</v>
      </c>
      <c r="K55" s="18">
        <v>85</v>
      </c>
      <c r="L55" s="18">
        <v>85</v>
      </c>
      <c r="M55" s="18"/>
      <c r="N55" s="18"/>
      <c r="O55" s="18"/>
      <c r="P55" s="18"/>
      <c r="Q55" s="18"/>
      <c r="R55" s="18"/>
      <c r="S55" s="18"/>
      <c r="T55" s="18"/>
      <c r="U55" s="18"/>
      <c r="V55" s="18"/>
      <c r="W55" s="18"/>
      <c r="X55" s="18"/>
      <c r="Y55" s="18"/>
      <c r="Z55" s="18"/>
    </row>
    <row r="56" spans="1:76">
      <c r="A56" s="30" t="s">
        <v>266</v>
      </c>
      <c r="B56" s="2" t="s">
        <v>81</v>
      </c>
      <c r="C56" s="7" t="s">
        <v>243</v>
      </c>
      <c r="E56" s="18">
        <v>1946</v>
      </c>
      <c r="F56" s="18">
        <v>2102</v>
      </c>
      <c r="G56" s="18">
        <v>2214</v>
      </c>
      <c r="H56" s="18">
        <v>2235</v>
      </c>
      <c r="I56" s="18">
        <v>2248</v>
      </c>
      <c r="J56" s="18">
        <v>2213</v>
      </c>
      <c r="K56" s="18">
        <v>2102</v>
      </c>
      <c r="L56" s="18">
        <v>2074</v>
      </c>
      <c r="M56" s="18">
        <v>2026</v>
      </c>
      <c r="N56" s="18">
        <v>2504</v>
      </c>
      <c r="O56" s="18"/>
      <c r="P56" s="18"/>
      <c r="Q56" s="18"/>
      <c r="R56" s="18"/>
      <c r="S56" s="18"/>
      <c r="T56" s="18"/>
      <c r="U56" s="18"/>
      <c r="V56" s="18"/>
      <c r="W56" s="18"/>
      <c r="X56" s="18"/>
      <c r="Y56" s="18"/>
      <c r="Z56" s="18"/>
    </row>
    <row r="57" spans="1:76">
      <c r="A57" s="30" t="s">
        <v>267</v>
      </c>
      <c r="B57" s="2" t="s">
        <v>81</v>
      </c>
      <c r="E57" s="18">
        <v>221</v>
      </c>
      <c r="F57" s="18">
        <v>297</v>
      </c>
      <c r="G57" s="18">
        <v>313</v>
      </c>
      <c r="H57" s="18">
        <v>309</v>
      </c>
      <c r="I57" s="18">
        <v>637</v>
      </c>
      <c r="J57" s="18">
        <v>1141</v>
      </c>
      <c r="K57" s="18">
        <v>1629</v>
      </c>
      <c r="L57" s="18">
        <v>2201</v>
      </c>
      <c r="M57" s="18">
        <v>2464</v>
      </c>
      <c r="N57" s="18">
        <v>9235</v>
      </c>
      <c r="O57" s="18">
        <v>1950</v>
      </c>
      <c r="P57" s="18">
        <v>2174</v>
      </c>
      <c r="Q57" s="18">
        <v>992</v>
      </c>
      <c r="R57" s="18">
        <v>1555</v>
      </c>
      <c r="S57" s="18">
        <v>1190</v>
      </c>
      <c r="T57" s="18">
        <v>1441</v>
      </c>
      <c r="U57" s="18">
        <v>1504</v>
      </c>
      <c r="V57" s="18">
        <v>1343</v>
      </c>
      <c r="W57" s="18">
        <v>1675</v>
      </c>
      <c r="X57" s="18">
        <v>1596</v>
      </c>
      <c r="Y57" s="18">
        <v>1869</v>
      </c>
      <c r="Z57" s="18">
        <v>1745</v>
      </c>
    </row>
    <row r="58" spans="1:76">
      <c r="A58" s="30" t="s">
        <v>268</v>
      </c>
      <c r="B58" s="2" t="s">
        <v>81</v>
      </c>
      <c r="E58" s="18">
        <v>1162</v>
      </c>
      <c r="F58" s="18">
        <v>1157</v>
      </c>
      <c r="G58" s="18">
        <v>1268</v>
      </c>
      <c r="H58" s="18">
        <v>1275</v>
      </c>
      <c r="I58" s="18">
        <v>1429</v>
      </c>
      <c r="J58" s="18">
        <v>1336</v>
      </c>
      <c r="K58" s="18">
        <v>1403</v>
      </c>
      <c r="L58" s="18">
        <v>1304</v>
      </c>
      <c r="M58" s="18">
        <v>1418</v>
      </c>
      <c r="N58" s="18">
        <v>1703</v>
      </c>
      <c r="O58" s="18">
        <v>1317</v>
      </c>
      <c r="P58" s="18">
        <v>1180</v>
      </c>
      <c r="Q58" s="18">
        <v>1162</v>
      </c>
      <c r="R58" s="18">
        <v>1172</v>
      </c>
      <c r="S58" s="18">
        <v>1691</v>
      </c>
      <c r="T58" s="18">
        <v>2102</v>
      </c>
      <c r="U58" s="18">
        <v>2199</v>
      </c>
      <c r="V58" s="18">
        <v>2167</v>
      </c>
      <c r="W58" s="18">
        <v>2200</v>
      </c>
      <c r="X58" s="18">
        <v>2279</v>
      </c>
      <c r="Y58" s="18">
        <v>2388</v>
      </c>
      <c r="Z58" s="18">
        <v>2334</v>
      </c>
    </row>
    <row r="59" spans="1:76">
      <c r="A59" s="30" t="s">
        <v>244</v>
      </c>
      <c r="B59" s="2" t="s">
        <v>81</v>
      </c>
      <c r="E59" s="18">
        <v>1935</v>
      </c>
      <c r="F59" s="18">
        <v>1887</v>
      </c>
      <c r="G59" s="18">
        <v>1979</v>
      </c>
      <c r="H59" s="18">
        <v>2233</v>
      </c>
      <c r="I59" s="18">
        <v>2398</v>
      </c>
      <c r="J59" s="18">
        <v>2346</v>
      </c>
      <c r="K59" s="18">
        <v>2193</v>
      </c>
      <c r="L59" s="18">
        <v>2380</v>
      </c>
      <c r="M59" s="18">
        <v>2818</v>
      </c>
      <c r="N59" s="18">
        <v>3163</v>
      </c>
      <c r="O59" s="18">
        <v>3234</v>
      </c>
      <c r="P59" s="18">
        <v>3241</v>
      </c>
      <c r="Q59" s="18">
        <v>3889</v>
      </c>
      <c r="R59" s="18">
        <v>3863</v>
      </c>
      <c r="S59" s="18">
        <v>3907</v>
      </c>
      <c r="T59" s="18">
        <v>3601</v>
      </c>
      <c r="U59" s="18">
        <v>3638</v>
      </c>
      <c r="V59" s="18">
        <v>3748</v>
      </c>
      <c r="W59" s="18">
        <v>3873</v>
      </c>
      <c r="X59" s="18">
        <v>4282</v>
      </c>
      <c r="Y59" s="18">
        <v>4526</v>
      </c>
      <c r="Z59" s="18">
        <v>4498</v>
      </c>
    </row>
    <row r="60" spans="1:76">
      <c r="A60" s="2" t="s">
        <v>269</v>
      </c>
      <c r="B60" s="2" t="s">
        <v>81</v>
      </c>
      <c r="E60" s="18">
        <v>57129</v>
      </c>
      <c r="F60" s="18">
        <v>66898</v>
      </c>
      <c r="G60" s="18">
        <v>69081</v>
      </c>
      <c r="H60" s="18">
        <v>71263</v>
      </c>
      <c r="I60" s="18">
        <v>80830</v>
      </c>
      <c r="J60" s="18">
        <v>82966</v>
      </c>
      <c r="K60" s="18">
        <v>86219</v>
      </c>
      <c r="L60" s="18">
        <v>92075</v>
      </c>
      <c r="M60" s="18">
        <v>97842</v>
      </c>
      <c r="N60" s="18">
        <v>124581</v>
      </c>
      <c r="O60" s="18">
        <v>109197</v>
      </c>
      <c r="P60" s="18">
        <v>117093</v>
      </c>
      <c r="Q60" s="18">
        <v>126747</v>
      </c>
      <c r="R60" s="18">
        <v>131901</v>
      </c>
      <c r="S60" s="18">
        <v>140566</v>
      </c>
      <c r="T60" s="18">
        <v>147787</v>
      </c>
      <c r="U60" s="18">
        <v>152124</v>
      </c>
      <c r="V60" s="18">
        <v>153192</v>
      </c>
      <c r="W60" s="18">
        <v>157745</v>
      </c>
      <c r="X60" s="18">
        <v>170046</v>
      </c>
      <c r="Y60" s="18">
        <v>196119</v>
      </c>
      <c r="Z60" s="18">
        <v>220360</v>
      </c>
    </row>
    <row r="61" spans="1:76" ht="4.1500000000000004" customHeight="1">
      <c r="A61" s="12"/>
      <c r="C61" s="14"/>
      <c r="D61" s="7"/>
      <c r="E61" s="57"/>
      <c r="F61" s="57"/>
      <c r="G61" s="58"/>
      <c r="H61" s="58"/>
      <c r="I61" s="58"/>
      <c r="J61" s="58"/>
      <c r="K61" s="58"/>
      <c r="L61" s="58"/>
      <c r="M61" s="58"/>
      <c r="N61" s="58"/>
      <c r="O61" s="58"/>
      <c r="P61" s="58"/>
      <c r="Q61" s="58"/>
      <c r="R61" s="58"/>
      <c r="S61" s="58"/>
      <c r="T61" s="58"/>
      <c r="U61" s="58"/>
      <c r="V61" s="58"/>
      <c r="W61" s="58"/>
      <c r="X61" s="58"/>
      <c r="Y61" s="58"/>
      <c r="Z61" s="58"/>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P61" s="17"/>
      <c r="BQ61" s="17"/>
      <c r="BR61" s="17"/>
      <c r="BS61" s="17"/>
      <c r="BT61" s="17"/>
      <c r="BU61" s="17"/>
      <c r="BV61" s="17"/>
      <c r="BW61" s="17"/>
      <c r="BX61" s="17"/>
    </row>
    <row r="62" spans="1:76">
      <c r="A62" s="2" t="s">
        <v>270</v>
      </c>
      <c r="E62" s="18"/>
      <c r="F62" s="18"/>
      <c r="G62" s="18"/>
      <c r="H62" s="18"/>
      <c r="I62" s="18"/>
      <c r="J62" s="18"/>
      <c r="K62" s="18"/>
      <c r="L62" s="18"/>
      <c r="M62" s="18"/>
      <c r="N62" s="18"/>
      <c r="O62" s="18"/>
      <c r="P62" s="18"/>
      <c r="Q62" s="18"/>
      <c r="R62" s="18"/>
      <c r="S62" s="18"/>
      <c r="T62" s="18"/>
      <c r="U62" s="18"/>
      <c r="V62" s="18"/>
      <c r="W62" s="18"/>
      <c r="X62" s="18"/>
      <c r="Y62" s="18"/>
      <c r="Z62" s="18"/>
    </row>
    <row r="63" spans="1:76">
      <c r="A63" s="30" t="s">
        <v>271</v>
      </c>
      <c r="B63" s="2" t="s">
        <v>81</v>
      </c>
      <c r="E63" s="18">
        <v>1239</v>
      </c>
      <c r="F63" s="18">
        <v>1323</v>
      </c>
      <c r="G63" s="18">
        <v>1619</v>
      </c>
      <c r="H63" s="18">
        <v>1381</v>
      </c>
      <c r="I63" s="18">
        <v>1247</v>
      </c>
      <c r="J63" s="18">
        <v>1432</v>
      </c>
      <c r="K63" s="18">
        <v>1634</v>
      </c>
      <c r="L63" s="18">
        <v>1679</v>
      </c>
      <c r="M63" s="18">
        <v>1646</v>
      </c>
      <c r="N63" s="18">
        <v>3430</v>
      </c>
      <c r="O63" s="18">
        <v>7944</v>
      </c>
      <c r="P63" s="18">
        <v>4352</v>
      </c>
      <c r="Q63" s="18">
        <v>3387</v>
      </c>
      <c r="R63" s="18">
        <v>2844</v>
      </c>
      <c r="S63" s="18">
        <v>3221</v>
      </c>
      <c r="T63" s="18">
        <v>3269</v>
      </c>
      <c r="U63" s="18">
        <v>3192</v>
      </c>
      <c r="V63" s="18">
        <v>3094</v>
      </c>
      <c r="W63" s="18">
        <v>3293</v>
      </c>
      <c r="X63" s="18">
        <v>2819</v>
      </c>
      <c r="Y63" s="18">
        <v>2752</v>
      </c>
      <c r="Z63" s="18">
        <v>3642</v>
      </c>
    </row>
    <row r="64" spans="1:76">
      <c r="A64" s="30" t="s">
        <v>272</v>
      </c>
      <c r="B64" s="2" t="s">
        <v>81</v>
      </c>
      <c r="E64" s="18">
        <v>53</v>
      </c>
      <c r="F64" s="18">
        <v>50</v>
      </c>
      <c r="G64" s="18">
        <v>188</v>
      </c>
      <c r="H64" s="18">
        <v>113</v>
      </c>
      <c r="I64" s="18">
        <v>138</v>
      </c>
      <c r="J64" s="18">
        <v>192</v>
      </c>
      <c r="K64" s="18">
        <v>175</v>
      </c>
      <c r="L64" s="18">
        <v>151</v>
      </c>
      <c r="M64" s="18">
        <v>164</v>
      </c>
      <c r="N64" s="18">
        <v>139</v>
      </c>
      <c r="O64" s="18">
        <v>263</v>
      </c>
      <c r="P64" s="18">
        <v>354</v>
      </c>
      <c r="Q64" s="18">
        <v>595</v>
      </c>
      <c r="R64" s="18">
        <v>531</v>
      </c>
      <c r="S64" s="18">
        <v>620</v>
      </c>
      <c r="T64" s="18">
        <v>679</v>
      </c>
      <c r="U64" s="18">
        <v>663</v>
      </c>
      <c r="V64" s="18">
        <v>533</v>
      </c>
      <c r="W64" s="18">
        <v>786</v>
      </c>
      <c r="X64" s="18">
        <v>1065</v>
      </c>
      <c r="Y64" s="18">
        <v>1292</v>
      </c>
      <c r="Z64" s="18">
        <v>1176</v>
      </c>
    </row>
    <row r="65" spans="1:76">
      <c r="A65" s="30" t="s">
        <v>273</v>
      </c>
      <c r="B65" s="2" t="s">
        <v>81</v>
      </c>
      <c r="E65" s="18">
        <v>555</v>
      </c>
      <c r="F65" s="18">
        <v>390</v>
      </c>
      <c r="G65" s="18">
        <v>403</v>
      </c>
      <c r="H65" s="18">
        <v>268</v>
      </c>
      <c r="I65" s="18">
        <v>250</v>
      </c>
      <c r="J65" s="18">
        <v>388</v>
      </c>
      <c r="K65" s="18">
        <v>439</v>
      </c>
      <c r="L65" s="18">
        <v>1079</v>
      </c>
      <c r="M65" s="18">
        <v>1100</v>
      </c>
      <c r="N65" s="18">
        <v>1511</v>
      </c>
      <c r="O65" s="18">
        <v>822</v>
      </c>
      <c r="P65" s="18">
        <v>837</v>
      </c>
      <c r="Q65" s="18">
        <v>2197</v>
      </c>
      <c r="R65" s="18">
        <v>3391</v>
      </c>
      <c r="S65" s="18">
        <v>4515</v>
      </c>
      <c r="T65" s="18">
        <v>887</v>
      </c>
      <c r="U65" s="18">
        <v>886</v>
      </c>
      <c r="V65" s="18">
        <v>998</v>
      </c>
      <c r="W65" s="18">
        <v>1325</v>
      </c>
      <c r="X65" s="18">
        <v>1131</v>
      </c>
      <c r="Y65" s="18">
        <v>1288</v>
      </c>
      <c r="Z65" s="18">
        <v>1473</v>
      </c>
    </row>
    <row r="66" spans="1:76">
      <c r="A66" s="2" t="s">
        <v>274</v>
      </c>
      <c r="B66" s="2" t="s">
        <v>81</v>
      </c>
      <c r="E66" s="18">
        <v>1846</v>
      </c>
      <c r="F66" s="18">
        <v>1763</v>
      </c>
      <c r="G66" s="18">
        <v>2210</v>
      </c>
      <c r="H66" s="18">
        <v>1763</v>
      </c>
      <c r="I66" s="18">
        <v>1634</v>
      </c>
      <c r="J66" s="18">
        <v>2012</v>
      </c>
      <c r="K66" s="18">
        <v>2248</v>
      </c>
      <c r="L66" s="18">
        <v>2909</v>
      </c>
      <c r="M66" s="18">
        <v>2910</v>
      </c>
      <c r="N66" s="18">
        <v>5080</v>
      </c>
      <c r="O66" s="18">
        <v>9029</v>
      </c>
      <c r="P66" s="18">
        <v>5543</v>
      </c>
      <c r="Q66" s="18">
        <v>6180</v>
      </c>
      <c r="R66" s="18">
        <v>6766</v>
      </c>
      <c r="S66" s="18">
        <v>8355</v>
      </c>
      <c r="T66" s="18">
        <v>4835</v>
      </c>
      <c r="U66" s="18">
        <v>4742</v>
      </c>
      <c r="V66" s="18">
        <v>4625</v>
      </c>
      <c r="W66" s="18">
        <v>5405</v>
      </c>
      <c r="X66" s="18">
        <v>5014</v>
      </c>
      <c r="Y66" s="18">
        <v>5332</v>
      </c>
      <c r="Z66" s="18">
        <v>6291</v>
      </c>
    </row>
    <row r="67" spans="1:76" ht="4.1500000000000004" customHeight="1">
      <c r="A67" s="12"/>
      <c r="C67" s="14"/>
      <c r="D67" s="7"/>
      <c r="E67" s="57"/>
      <c r="F67" s="57"/>
      <c r="G67" s="58"/>
      <c r="H67" s="58"/>
      <c r="I67" s="58"/>
      <c r="J67" s="58"/>
      <c r="K67" s="58"/>
      <c r="L67" s="58"/>
      <c r="M67" s="58"/>
      <c r="N67" s="58"/>
      <c r="O67" s="58"/>
      <c r="P67" s="58"/>
      <c r="Q67" s="58"/>
      <c r="R67" s="58"/>
      <c r="S67" s="58"/>
      <c r="T67" s="58"/>
      <c r="U67" s="58"/>
      <c r="V67" s="58"/>
      <c r="W67" s="58"/>
      <c r="X67" s="58"/>
      <c r="Y67" s="58"/>
      <c r="Z67" s="58"/>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P67" s="17"/>
      <c r="BQ67" s="17"/>
      <c r="BR67" s="17"/>
      <c r="BS67" s="17"/>
      <c r="BT67" s="17"/>
      <c r="BU67" s="17"/>
      <c r="BV67" s="17"/>
      <c r="BW67" s="17"/>
      <c r="BX67" s="17"/>
    </row>
    <row r="68" spans="1:76">
      <c r="A68" s="2" t="s">
        <v>275</v>
      </c>
      <c r="E68" s="18"/>
      <c r="F68" s="18"/>
      <c r="G68" s="18"/>
      <c r="H68" s="18"/>
      <c r="I68" s="18"/>
      <c r="J68" s="18"/>
      <c r="K68" s="18"/>
      <c r="L68" s="18"/>
      <c r="M68" s="18"/>
      <c r="N68" s="18"/>
      <c r="O68" s="18"/>
      <c r="P68" s="18"/>
      <c r="Q68" s="18"/>
      <c r="R68" s="18"/>
      <c r="S68" s="18"/>
      <c r="T68" s="18"/>
      <c r="U68" s="18"/>
      <c r="V68" s="18"/>
      <c r="W68" s="18"/>
      <c r="X68" s="18"/>
      <c r="Y68" s="18"/>
      <c r="Z68" s="18"/>
    </row>
    <row r="69" spans="1:76">
      <c r="A69" s="30" t="s">
        <v>276</v>
      </c>
      <c r="B69" s="2" t="s">
        <v>81</v>
      </c>
      <c r="E69" s="18">
        <v>612</v>
      </c>
      <c r="F69" s="18">
        <v>1008</v>
      </c>
      <c r="G69" s="18">
        <v>1004</v>
      </c>
      <c r="H69" s="18">
        <v>1030</v>
      </c>
      <c r="I69" s="18">
        <v>1097</v>
      </c>
      <c r="J69" s="18">
        <v>1163</v>
      </c>
      <c r="K69" s="18">
        <v>1245</v>
      </c>
      <c r="L69" s="18">
        <v>1226</v>
      </c>
      <c r="M69" s="18">
        <v>1320</v>
      </c>
      <c r="N69" s="18">
        <v>1495</v>
      </c>
      <c r="O69" s="18">
        <v>1464</v>
      </c>
      <c r="P69" s="18">
        <v>1489</v>
      </c>
      <c r="Q69" s="18">
        <v>1608</v>
      </c>
      <c r="R69" s="18">
        <v>1665</v>
      </c>
      <c r="S69" s="18">
        <v>1526</v>
      </c>
      <c r="T69" s="18">
        <v>1555</v>
      </c>
      <c r="U69" s="18">
        <v>1483</v>
      </c>
      <c r="V69" s="18">
        <v>1484</v>
      </c>
      <c r="W69" s="18">
        <v>1536</v>
      </c>
      <c r="X69" s="18">
        <v>1513</v>
      </c>
      <c r="Y69" s="18">
        <v>1500</v>
      </c>
      <c r="Z69" s="18">
        <v>1502</v>
      </c>
    </row>
    <row r="70" spans="1:76">
      <c r="A70" s="30" t="s">
        <v>277</v>
      </c>
      <c r="B70" s="2" t="s">
        <v>81</v>
      </c>
      <c r="E70" s="18">
        <v>570</v>
      </c>
      <c r="F70" s="18">
        <v>700</v>
      </c>
      <c r="G70" s="18">
        <v>704</v>
      </c>
      <c r="H70" s="18">
        <v>671</v>
      </c>
      <c r="I70" s="18">
        <v>679</v>
      </c>
      <c r="J70" s="18">
        <v>692</v>
      </c>
      <c r="K70" s="18">
        <v>812</v>
      </c>
      <c r="L70" s="18">
        <v>829</v>
      </c>
      <c r="M70" s="18">
        <v>1267</v>
      </c>
      <c r="N70" s="18">
        <v>1092</v>
      </c>
      <c r="O70" s="18">
        <v>1037</v>
      </c>
      <c r="P70" s="18">
        <v>1081</v>
      </c>
      <c r="Q70" s="18">
        <v>1221</v>
      </c>
      <c r="R70" s="18">
        <v>1167</v>
      </c>
      <c r="S70" s="18">
        <v>1236</v>
      </c>
      <c r="T70" s="18">
        <v>1175</v>
      </c>
      <c r="U70" s="18">
        <v>1228</v>
      </c>
      <c r="V70" s="18">
        <v>1348</v>
      </c>
      <c r="W70" s="18">
        <v>1330</v>
      </c>
      <c r="X70" s="18">
        <v>1409</v>
      </c>
      <c r="Y70" s="18">
        <v>1439</v>
      </c>
      <c r="Z70" s="18">
        <v>1567</v>
      </c>
    </row>
    <row r="71" spans="1:76">
      <c r="A71" s="30" t="s">
        <v>278</v>
      </c>
      <c r="B71" s="2" t="s">
        <v>81</v>
      </c>
      <c r="E71" s="18">
        <v>163</v>
      </c>
      <c r="F71" s="18">
        <v>187</v>
      </c>
      <c r="G71" s="18">
        <v>137</v>
      </c>
      <c r="H71" s="18">
        <v>151</v>
      </c>
      <c r="I71" s="18">
        <v>207</v>
      </c>
      <c r="J71" s="18">
        <v>196</v>
      </c>
      <c r="K71" s="18">
        <v>314</v>
      </c>
      <c r="L71" s="18">
        <v>273</v>
      </c>
      <c r="M71" s="18">
        <v>450</v>
      </c>
      <c r="N71" s="18">
        <v>339</v>
      </c>
      <c r="O71" s="18">
        <v>351</v>
      </c>
      <c r="P71" s="18">
        <v>349</v>
      </c>
      <c r="Q71" s="18">
        <v>523</v>
      </c>
      <c r="R71" s="18">
        <v>403</v>
      </c>
      <c r="S71" s="18">
        <v>511</v>
      </c>
      <c r="T71" s="18">
        <v>401</v>
      </c>
      <c r="U71" s="18">
        <v>356</v>
      </c>
      <c r="V71" s="18">
        <v>382</v>
      </c>
      <c r="W71" s="18">
        <v>416</v>
      </c>
      <c r="X71" s="18">
        <v>558</v>
      </c>
      <c r="Y71" s="18">
        <v>544</v>
      </c>
      <c r="Z71" s="18">
        <v>541</v>
      </c>
    </row>
    <row r="72" spans="1:76">
      <c r="A72" s="30" t="s">
        <v>279</v>
      </c>
      <c r="B72" s="2" t="s">
        <v>81</v>
      </c>
      <c r="E72" s="18">
        <v>133</v>
      </c>
      <c r="F72" s="18">
        <v>147</v>
      </c>
      <c r="G72" s="18">
        <v>190</v>
      </c>
      <c r="H72" s="18">
        <v>210</v>
      </c>
      <c r="I72" s="18">
        <v>185</v>
      </c>
      <c r="J72" s="18">
        <v>214</v>
      </c>
      <c r="K72" s="18">
        <v>213</v>
      </c>
      <c r="L72" s="18">
        <v>232</v>
      </c>
      <c r="M72" s="18">
        <v>171</v>
      </c>
      <c r="N72" s="18">
        <v>180</v>
      </c>
      <c r="O72" s="18">
        <v>428</v>
      </c>
      <c r="P72" s="18">
        <v>333</v>
      </c>
      <c r="Q72" s="18">
        <v>457</v>
      </c>
      <c r="R72" s="18">
        <v>389</v>
      </c>
      <c r="S72" s="18">
        <v>476</v>
      </c>
      <c r="T72" s="18">
        <v>402</v>
      </c>
      <c r="U72" s="18">
        <v>395</v>
      </c>
      <c r="V72" s="18">
        <v>409</v>
      </c>
      <c r="W72" s="18">
        <v>453</v>
      </c>
      <c r="X72" s="18">
        <v>503</v>
      </c>
      <c r="Y72" s="18">
        <v>487</v>
      </c>
      <c r="Z72" s="18">
        <v>487</v>
      </c>
    </row>
    <row r="73" spans="1:76">
      <c r="A73" s="2" t="s">
        <v>280</v>
      </c>
      <c r="B73" s="2" t="s">
        <v>81</v>
      </c>
      <c r="E73" s="18">
        <v>1478</v>
      </c>
      <c r="F73" s="18">
        <v>2043</v>
      </c>
      <c r="G73" s="18">
        <v>2036</v>
      </c>
      <c r="H73" s="18">
        <v>2062</v>
      </c>
      <c r="I73" s="18">
        <v>2168</v>
      </c>
      <c r="J73" s="18">
        <v>2264</v>
      </c>
      <c r="K73" s="18">
        <v>2585</v>
      </c>
      <c r="L73" s="18">
        <v>2561</v>
      </c>
      <c r="M73" s="18">
        <v>3207</v>
      </c>
      <c r="N73" s="18">
        <v>3107</v>
      </c>
      <c r="O73" s="18">
        <v>3280</v>
      </c>
      <c r="P73" s="18">
        <v>3252</v>
      </c>
      <c r="Q73" s="18">
        <v>3809</v>
      </c>
      <c r="R73" s="18">
        <v>3625</v>
      </c>
      <c r="S73" s="18">
        <v>3749</v>
      </c>
      <c r="T73" s="18">
        <v>3534</v>
      </c>
      <c r="U73" s="18">
        <v>3462</v>
      </c>
      <c r="V73" s="18">
        <v>3623</v>
      </c>
      <c r="W73" s="18">
        <v>3735</v>
      </c>
      <c r="X73" s="18">
        <v>3982</v>
      </c>
      <c r="Y73" s="18">
        <v>3971</v>
      </c>
      <c r="Z73" s="18">
        <v>4096</v>
      </c>
    </row>
    <row r="74" spans="1:76" ht="4.1500000000000004" customHeight="1">
      <c r="A74" s="12"/>
      <c r="C74" s="14"/>
      <c r="D74" s="7"/>
      <c r="E74" s="57"/>
      <c r="F74" s="57"/>
      <c r="G74" s="58"/>
      <c r="H74" s="58"/>
      <c r="I74" s="58"/>
      <c r="J74" s="58"/>
      <c r="K74" s="58"/>
      <c r="L74" s="58"/>
      <c r="M74" s="58"/>
      <c r="N74" s="58"/>
      <c r="O74" s="58"/>
      <c r="P74" s="58"/>
      <c r="Q74" s="58"/>
      <c r="R74" s="58"/>
      <c r="S74" s="58"/>
      <c r="T74" s="58"/>
      <c r="U74" s="58"/>
      <c r="V74" s="58"/>
      <c r="W74" s="58"/>
      <c r="X74" s="58"/>
      <c r="Y74" s="58"/>
      <c r="Z74" s="58"/>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P74" s="17"/>
      <c r="BQ74" s="17"/>
      <c r="BR74" s="17"/>
      <c r="BS74" s="17"/>
      <c r="BT74" s="17"/>
      <c r="BU74" s="17"/>
      <c r="BV74" s="17"/>
      <c r="BW74" s="17"/>
      <c r="BX74" s="17"/>
    </row>
    <row r="75" spans="1:76">
      <c r="A75" s="2" t="s">
        <v>281</v>
      </c>
      <c r="B75" s="2" t="s">
        <v>81</v>
      </c>
      <c r="E75" s="18">
        <v>32</v>
      </c>
      <c r="F75" s="18">
        <v>2614</v>
      </c>
      <c r="G75" s="18">
        <v>3052</v>
      </c>
      <c r="H75" s="18">
        <v>3395</v>
      </c>
      <c r="I75" s="18">
        <v>3502</v>
      </c>
      <c r="J75" s="18">
        <v>4369</v>
      </c>
      <c r="K75" s="18">
        <v>4046</v>
      </c>
      <c r="L75" s="18">
        <v>4635</v>
      </c>
      <c r="M75" s="18">
        <v>5361</v>
      </c>
      <c r="N75" s="18">
        <v>5806</v>
      </c>
      <c r="O75" s="18">
        <v>8473</v>
      </c>
      <c r="P75" s="18">
        <v>5914</v>
      </c>
      <c r="Q75" s="18">
        <v>6464</v>
      </c>
      <c r="R75" s="18">
        <v>5954</v>
      </c>
      <c r="S75" s="18">
        <v>6749</v>
      </c>
      <c r="T75" s="18">
        <v>6799</v>
      </c>
      <c r="U75" s="18">
        <v>6423</v>
      </c>
      <c r="V75" s="18">
        <v>6726</v>
      </c>
      <c r="W75" s="18">
        <v>7378</v>
      </c>
      <c r="X75" s="18">
        <v>7698</v>
      </c>
      <c r="Y75" s="18">
        <v>7892</v>
      </c>
      <c r="Z75" s="18">
        <v>8242</v>
      </c>
    </row>
    <row r="76" spans="1:76" ht="4.1500000000000004" customHeight="1">
      <c r="A76" s="12"/>
      <c r="C76" s="14"/>
      <c r="D76" s="7"/>
      <c r="E76" s="57"/>
      <c r="F76" s="57"/>
      <c r="G76" s="58"/>
      <c r="H76" s="58"/>
      <c r="I76" s="58"/>
      <c r="J76" s="58"/>
      <c r="K76" s="58"/>
      <c r="L76" s="58"/>
      <c r="M76" s="58"/>
      <c r="N76" s="58"/>
      <c r="O76" s="58"/>
      <c r="P76" s="58"/>
      <c r="Q76" s="58"/>
      <c r="R76" s="58"/>
      <c r="S76" s="58"/>
      <c r="T76" s="58"/>
      <c r="U76" s="58"/>
      <c r="V76" s="58"/>
      <c r="W76" s="58"/>
      <c r="X76" s="58"/>
      <c r="Y76" s="58"/>
      <c r="Z76" s="58"/>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P76" s="17"/>
      <c r="BQ76" s="17"/>
      <c r="BR76" s="17"/>
      <c r="BS76" s="17"/>
      <c r="BT76" s="17"/>
      <c r="BU76" s="17"/>
      <c r="BV76" s="17"/>
      <c r="BW76" s="17"/>
      <c r="BX76" s="17"/>
    </row>
    <row r="77" spans="1:76">
      <c r="A77" s="2" t="s">
        <v>282</v>
      </c>
      <c r="E77" s="18"/>
      <c r="F77" s="18"/>
      <c r="G77" s="18"/>
      <c r="H77" s="18"/>
      <c r="I77" s="18"/>
      <c r="J77" s="18"/>
      <c r="K77" s="18"/>
      <c r="L77" s="18"/>
      <c r="M77" s="18"/>
      <c r="N77" s="18"/>
      <c r="O77" s="18"/>
      <c r="P77" s="18"/>
      <c r="Q77" s="18"/>
      <c r="R77" s="18"/>
      <c r="S77" s="18"/>
      <c r="T77" s="18"/>
      <c r="U77" s="18"/>
      <c r="V77" s="18"/>
      <c r="W77" s="18"/>
      <c r="X77" s="18"/>
      <c r="Y77" s="18"/>
      <c r="Z77" s="18"/>
    </row>
    <row r="78" spans="1:76">
      <c r="A78" s="30" t="s">
        <v>283</v>
      </c>
      <c r="B78" s="2" t="s">
        <v>81</v>
      </c>
      <c r="E78" s="18">
        <v>117</v>
      </c>
      <c r="F78" s="18">
        <v>189</v>
      </c>
      <c r="G78" s="18">
        <v>80</v>
      </c>
      <c r="H78" s="18">
        <v>76</v>
      </c>
      <c r="I78" s="18">
        <v>57</v>
      </c>
      <c r="J78" s="18">
        <v>56</v>
      </c>
      <c r="K78" s="18">
        <v>49</v>
      </c>
      <c r="L78" s="18">
        <v>58</v>
      </c>
      <c r="M78" s="18">
        <v>57</v>
      </c>
      <c r="N78" s="18">
        <v>46</v>
      </c>
      <c r="O78" s="18">
        <v>46</v>
      </c>
      <c r="P78" s="18">
        <v>57</v>
      </c>
      <c r="Q78" s="18">
        <v>62</v>
      </c>
      <c r="R78" s="18">
        <v>57</v>
      </c>
      <c r="S78" s="18">
        <v>56</v>
      </c>
      <c r="T78" s="18">
        <v>61</v>
      </c>
      <c r="U78" s="18">
        <v>64</v>
      </c>
      <c r="V78" s="18">
        <v>75</v>
      </c>
      <c r="W78" s="18">
        <v>90</v>
      </c>
      <c r="X78" s="18">
        <v>89</v>
      </c>
      <c r="Y78" s="18">
        <v>58</v>
      </c>
      <c r="Z78" s="18">
        <v>50</v>
      </c>
    </row>
    <row r="79" spans="1:76">
      <c r="A79" s="30" t="s">
        <v>284</v>
      </c>
      <c r="B79" s="2" t="s">
        <v>81</v>
      </c>
      <c r="E79" s="18">
        <v>102</v>
      </c>
      <c r="F79" s="18">
        <v>117</v>
      </c>
      <c r="G79" s="18">
        <v>111</v>
      </c>
      <c r="H79" s="18">
        <v>115</v>
      </c>
      <c r="I79" s="18">
        <v>129</v>
      </c>
      <c r="J79" s="18">
        <v>124</v>
      </c>
      <c r="K79" s="18">
        <v>130</v>
      </c>
      <c r="L79" s="18">
        <v>110</v>
      </c>
      <c r="M79" s="18">
        <v>110</v>
      </c>
      <c r="N79" s="18">
        <v>118</v>
      </c>
      <c r="O79" s="18">
        <v>132</v>
      </c>
      <c r="P79" s="18">
        <v>156</v>
      </c>
      <c r="Q79" s="18">
        <v>169</v>
      </c>
      <c r="R79" s="18">
        <v>184</v>
      </c>
      <c r="S79" s="18">
        <v>164</v>
      </c>
      <c r="T79" s="18">
        <v>197</v>
      </c>
      <c r="U79" s="18">
        <v>188</v>
      </c>
      <c r="V79" s="18">
        <v>201</v>
      </c>
      <c r="W79" s="18">
        <v>190</v>
      </c>
      <c r="X79" s="18">
        <v>135</v>
      </c>
      <c r="Y79" s="18">
        <v>199</v>
      </c>
      <c r="Z79" s="18">
        <v>185</v>
      </c>
    </row>
    <row r="80" spans="1:76">
      <c r="A80" s="30" t="s">
        <v>285</v>
      </c>
      <c r="B80" s="2" t="s">
        <v>81</v>
      </c>
      <c r="E80" s="18">
        <v>210</v>
      </c>
      <c r="F80" s="18">
        <v>237</v>
      </c>
      <c r="G80" s="18">
        <v>266</v>
      </c>
      <c r="H80" s="18">
        <v>276</v>
      </c>
      <c r="I80" s="18">
        <v>114</v>
      </c>
      <c r="J80" s="18">
        <v>98</v>
      </c>
      <c r="K80" s="18">
        <v>105</v>
      </c>
      <c r="L80" s="18">
        <v>81</v>
      </c>
      <c r="M80" s="18">
        <v>69</v>
      </c>
      <c r="N80" s="18">
        <v>55</v>
      </c>
      <c r="O80" s="18">
        <v>48</v>
      </c>
      <c r="P80" s="18">
        <v>48</v>
      </c>
      <c r="Q80" s="18">
        <v>51</v>
      </c>
      <c r="R80" s="18">
        <v>51</v>
      </c>
      <c r="S80" s="18">
        <v>53</v>
      </c>
      <c r="T80" s="18">
        <v>57</v>
      </c>
      <c r="U80" s="18">
        <v>58</v>
      </c>
      <c r="V80" s="18">
        <v>54</v>
      </c>
      <c r="W80" s="18">
        <v>53</v>
      </c>
      <c r="X80" s="18">
        <v>51</v>
      </c>
      <c r="Y80" s="18">
        <v>55</v>
      </c>
      <c r="Z80" s="18">
        <v>54</v>
      </c>
    </row>
    <row r="81" spans="1:76">
      <c r="A81" s="30" t="s">
        <v>286</v>
      </c>
      <c r="B81" s="2" t="s">
        <v>81</v>
      </c>
      <c r="E81" s="18">
        <v>106</v>
      </c>
      <c r="F81" s="18">
        <v>93</v>
      </c>
      <c r="G81" s="18">
        <v>135</v>
      </c>
      <c r="H81" s="18">
        <v>121</v>
      </c>
      <c r="I81" s="18">
        <v>130</v>
      </c>
      <c r="J81" s="18">
        <v>130</v>
      </c>
      <c r="K81" s="18">
        <v>145</v>
      </c>
      <c r="L81" s="18">
        <v>168</v>
      </c>
      <c r="M81" s="18">
        <v>165</v>
      </c>
      <c r="N81" s="18">
        <v>164</v>
      </c>
      <c r="O81" s="18">
        <v>171</v>
      </c>
      <c r="P81" s="18">
        <v>166</v>
      </c>
      <c r="Q81" s="18">
        <v>170</v>
      </c>
      <c r="R81" s="18">
        <v>168</v>
      </c>
      <c r="S81" s="18">
        <v>194</v>
      </c>
      <c r="T81" s="18">
        <v>205</v>
      </c>
      <c r="U81" s="18">
        <v>202</v>
      </c>
      <c r="V81" s="18">
        <v>200</v>
      </c>
      <c r="W81" s="18">
        <v>234</v>
      </c>
      <c r="X81" s="18">
        <v>235</v>
      </c>
      <c r="Y81" s="18">
        <v>230</v>
      </c>
      <c r="Z81" s="18">
        <v>230</v>
      </c>
    </row>
    <row r="82" spans="1:76">
      <c r="A82" s="30" t="s">
        <v>287</v>
      </c>
      <c r="B82" s="2" t="s">
        <v>81</v>
      </c>
      <c r="E82" s="18">
        <v>137</v>
      </c>
      <c r="F82" s="18">
        <v>115</v>
      </c>
      <c r="G82" s="18">
        <v>150</v>
      </c>
      <c r="H82" s="18">
        <v>178</v>
      </c>
      <c r="I82" s="18">
        <v>168</v>
      </c>
      <c r="J82" s="18">
        <v>188</v>
      </c>
      <c r="K82" s="18">
        <v>300</v>
      </c>
      <c r="L82" s="18">
        <v>483</v>
      </c>
      <c r="M82" s="18">
        <v>353</v>
      </c>
      <c r="N82" s="18">
        <v>256</v>
      </c>
      <c r="O82" s="18">
        <v>230</v>
      </c>
      <c r="P82" s="18">
        <v>225</v>
      </c>
      <c r="Q82" s="18">
        <v>228</v>
      </c>
      <c r="R82" s="18">
        <v>217</v>
      </c>
      <c r="S82" s="18">
        <v>261</v>
      </c>
      <c r="T82" s="18">
        <v>276</v>
      </c>
      <c r="U82" s="18">
        <v>290</v>
      </c>
      <c r="V82" s="18">
        <v>315</v>
      </c>
      <c r="W82" s="18">
        <v>370</v>
      </c>
      <c r="X82" s="18">
        <v>439</v>
      </c>
      <c r="Y82" s="18">
        <v>393</v>
      </c>
      <c r="Z82" s="18">
        <v>469</v>
      </c>
    </row>
    <row r="83" spans="1:76">
      <c r="A83" s="30" t="s">
        <v>288</v>
      </c>
      <c r="B83" s="2" t="s">
        <v>81</v>
      </c>
      <c r="E83" s="18">
        <v>641</v>
      </c>
      <c r="F83" s="18">
        <v>296</v>
      </c>
      <c r="G83" s="18">
        <v>295</v>
      </c>
      <c r="H83" s="18">
        <v>299</v>
      </c>
      <c r="I83" s="18">
        <v>384</v>
      </c>
      <c r="J83" s="18">
        <v>412</v>
      </c>
      <c r="K83" s="18">
        <v>399</v>
      </c>
      <c r="L83" s="18">
        <v>137</v>
      </c>
      <c r="M83" s="18">
        <v>456</v>
      </c>
      <c r="N83" s="18">
        <v>102</v>
      </c>
      <c r="O83" s="18">
        <v>19</v>
      </c>
      <c r="P83" s="18">
        <v>21</v>
      </c>
      <c r="Q83" s="18">
        <v>24</v>
      </c>
      <c r="R83" s="18">
        <v>25</v>
      </c>
      <c r="S83" s="18">
        <v>26</v>
      </c>
      <c r="T83" s="18">
        <v>27</v>
      </c>
      <c r="U83" s="18">
        <v>28</v>
      </c>
      <c r="V83" s="18">
        <v>34</v>
      </c>
      <c r="W83" s="18">
        <v>36</v>
      </c>
      <c r="X83" s="18">
        <v>44</v>
      </c>
      <c r="Y83" s="18">
        <v>39</v>
      </c>
      <c r="Z83" s="18">
        <v>36</v>
      </c>
    </row>
    <row r="84" spans="1:76">
      <c r="A84" s="30" t="s">
        <v>289</v>
      </c>
      <c r="B84" s="2" t="s">
        <v>81</v>
      </c>
      <c r="E84" s="18">
        <v>108</v>
      </c>
      <c r="F84" s="18">
        <v>269</v>
      </c>
      <c r="G84" s="18">
        <v>219</v>
      </c>
      <c r="H84" s="18">
        <v>224</v>
      </c>
      <c r="I84" s="18">
        <v>452</v>
      </c>
      <c r="J84" s="18">
        <v>321</v>
      </c>
      <c r="K84" s="18">
        <v>570</v>
      </c>
      <c r="L84" s="18">
        <v>856</v>
      </c>
      <c r="M84" s="18">
        <v>1343</v>
      </c>
      <c r="N84" s="18">
        <v>1006</v>
      </c>
      <c r="O84" s="18">
        <v>684</v>
      </c>
      <c r="P84" s="18">
        <v>498</v>
      </c>
      <c r="Q84" s="18">
        <v>256</v>
      </c>
      <c r="R84" s="18">
        <v>119</v>
      </c>
      <c r="S84" s="18">
        <v>127</v>
      </c>
      <c r="T84" s="18">
        <v>142</v>
      </c>
      <c r="U84" s="18">
        <v>134</v>
      </c>
      <c r="V84" s="18">
        <v>136</v>
      </c>
      <c r="W84" s="18">
        <v>122</v>
      </c>
      <c r="X84" s="18">
        <v>245</v>
      </c>
      <c r="Y84" s="18">
        <v>426</v>
      </c>
      <c r="Z84" s="18">
        <v>806</v>
      </c>
    </row>
    <row r="85" spans="1:76">
      <c r="A85" s="30" t="s">
        <v>290</v>
      </c>
      <c r="B85" s="2" t="s">
        <v>81</v>
      </c>
      <c r="E85" s="18">
        <v>296</v>
      </c>
      <c r="F85" s="18">
        <v>297</v>
      </c>
      <c r="G85" s="18">
        <v>318</v>
      </c>
      <c r="H85" s="18">
        <v>318</v>
      </c>
      <c r="I85" s="18">
        <v>423</v>
      </c>
      <c r="J85" s="18">
        <v>312</v>
      </c>
      <c r="K85" s="18">
        <v>886</v>
      </c>
      <c r="L85" s="18">
        <v>405</v>
      </c>
      <c r="M85" s="18">
        <v>766</v>
      </c>
      <c r="N85" s="18">
        <v>388</v>
      </c>
      <c r="O85" s="18">
        <v>941</v>
      </c>
      <c r="P85" s="18">
        <v>769</v>
      </c>
      <c r="Q85" s="18">
        <v>1327</v>
      </c>
      <c r="R85" s="18">
        <v>951</v>
      </c>
      <c r="S85" s="18">
        <v>869</v>
      </c>
      <c r="T85" s="18">
        <v>848</v>
      </c>
      <c r="U85" s="18">
        <v>636</v>
      </c>
      <c r="V85" s="18">
        <v>867</v>
      </c>
      <c r="W85" s="18">
        <v>750</v>
      </c>
      <c r="X85" s="18">
        <v>559</v>
      </c>
      <c r="Y85" s="18">
        <v>431</v>
      </c>
      <c r="Z85" s="18">
        <v>430</v>
      </c>
    </row>
    <row r="86" spans="1:76">
      <c r="A86" s="30" t="s">
        <v>244</v>
      </c>
      <c r="B86" s="2" t="s">
        <v>81</v>
      </c>
      <c r="E86" s="18">
        <v>72</v>
      </c>
      <c r="F86" s="18">
        <v>104</v>
      </c>
      <c r="G86" s="18">
        <v>117</v>
      </c>
      <c r="H86" s="18">
        <v>164</v>
      </c>
      <c r="I86" s="18">
        <v>181</v>
      </c>
      <c r="J86" s="18">
        <v>174</v>
      </c>
      <c r="K86" s="18">
        <v>194</v>
      </c>
      <c r="L86" s="18">
        <v>532</v>
      </c>
      <c r="M86" s="18">
        <v>516</v>
      </c>
      <c r="N86" s="18">
        <v>587</v>
      </c>
      <c r="O86" s="18">
        <v>546</v>
      </c>
      <c r="P86" s="18">
        <v>606</v>
      </c>
      <c r="Q86" s="18">
        <v>667</v>
      </c>
      <c r="R86" s="18">
        <v>635</v>
      </c>
      <c r="S86" s="18">
        <v>634</v>
      </c>
      <c r="T86" s="18">
        <v>599</v>
      </c>
      <c r="U86" s="18">
        <v>661</v>
      </c>
      <c r="V86" s="18">
        <v>745</v>
      </c>
      <c r="W86" s="18">
        <v>769</v>
      </c>
      <c r="X86" s="18">
        <v>815</v>
      </c>
      <c r="Y86" s="18">
        <v>754</v>
      </c>
      <c r="Z86" s="18">
        <v>906</v>
      </c>
    </row>
    <row r="87" spans="1:76">
      <c r="A87" s="2" t="s">
        <v>291</v>
      </c>
      <c r="B87" s="2" t="s">
        <v>81</v>
      </c>
      <c r="E87" s="18">
        <v>1791</v>
      </c>
      <c r="F87" s="18">
        <v>1718</v>
      </c>
      <c r="G87" s="18">
        <v>1691</v>
      </c>
      <c r="H87" s="18">
        <v>1772</v>
      </c>
      <c r="I87" s="18">
        <v>2038</v>
      </c>
      <c r="J87" s="18">
        <v>1816</v>
      </c>
      <c r="K87" s="18">
        <v>2780</v>
      </c>
      <c r="L87" s="18">
        <v>2831</v>
      </c>
      <c r="M87" s="18">
        <v>3834</v>
      </c>
      <c r="N87" s="18">
        <v>2723</v>
      </c>
      <c r="O87" s="18">
        <v>2816</v>
      </c>
      <c r="P87" s="18">
        <v>2546</v>
      </c>
      <c r="Q87" s="18">
        <v>2953</v>
      </c>
      <c r="R87" s="18">
        <v>2407</v>
      </c>
      <c r="S87" s="18">
        <v>2385</v>
      </c>
      <c r="T87" s="18">
        <v>2411</v>
      </c>
      <c r="U87" s="18">
        <v>2259</v>
      </c>
      <c r="V87" s="18">
        <v>2626</v>
      </c>
      <c r="W87" s="18">
        <v>2613</v>
      </c>
      <c r="X87" s="18">
        <v>2611</v>
      </c>
      <c r="Y87" s="18">
        <v>2584</v>
      </c>
      <c r="Z87" s="18">
        <v>3165</v>
      </c>
    </row>
    <row r="88" spans="1:76" ht="4.1500000000000004" customHeight="1">
      <c r="A88" s="12"/>
      <c r="C88" s="14"/>
      <c r="D88" s="7"/>
      <c r="E88" s="57"/>
      <c r="F88" s="57"/>
      <c r="G88" s="58"/>
      <c r="H88" s="58"/>
      <c r="I88" s="58"/>
      <c r="J88" s="58"/>
      <c r="K88" s="58"/>
      <c r="L88" s="58"/>
      <c r="M88" s="58"/>
      <c r="N88" s="58"/>
      <c r="O88" s="58"/>
      <c r="P88" s="58"/>
      <c r="Q88" s="58"/>
      <c r="R88" s="58"/>
      <c r="S88" s="58"/>
      <c r="T88" s="58"/>
      <c r="U88" s="58"/>
      <c r="V88" s="58"/>
      <c r="W88" s="58"/>
      <c r="X88" s="58"/>
      <c r="Y88" s="58"/>
      <c r="Z88" s="58"/>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P88" s="17"/>
      <c r="BQ88" s="17"/>
      <c r="BR88" s="17"/>
      <c r="BS88" s="17"/>
      <c r="BT88" s="17"/>
      <c r="BU88" s="17"/>
      <c r="BV88" s="17"/>
      <c r="BW88" s="17"/>
      <c r="BX88" s="17"/>
    </row>
    <row r="89" spans="1:76">
      <c r="A89" s="2" t="s">
        <v>292</v>
      </c>
      <c r="B89" s="2" t="s">
        <v>81</v>
      </c>
      <c r="E89" s="18">
        <v>908</v>
      </c>
      <c r="F89" s="18">
        <v>821</v>
      </c>
      <c r="G89" s="18">
        <v>1686</v>
      </c>
      <c r="H89" s="18">
        <v>1502</v>
      </c>
      <c r="I89" s="18">
        <v>1609</v>
      </c>
      <c r="J89" s="18">
        <v>1707</v>
      </c>
      <c r="K89" s="18">
        <v>1905</v>
      </c>
      <c r="L89" s="18">
        <v>1920</v>
      </c>
      <c r="M89" s="18">
        <v>1410</v>
      </c>
      <c r="N89" s="18">
        <v>1911</v>
      </c>
      <c r="O89" s="18">
        <v>1630</v>
      </c>
      <c r="P89" s="18">
        <v>1456</v>
      </c>
      <c r="Q89" s="18">
        <v>2245</v>
      </c>
      <c r="R89" s="18">
        <v>2920</v>
      </c>
      <c r="S89" s="18">
        <v>3451</v>
      </c>
      <c r="T89" s="18">
        <v>3550</v>
      </c>
      <c r="U89" s="18">
        <v>3103</v>
      </c>
      <c r="V89" s="18">
        <v>3253</v>
      </c>
      <c r="W89" s="18">
        <v>2592</v>
      </c>
      <c r="X89" s="18">
        <v>2505</v>
      </c>
      <c r="Y89" s="18">
        <v>2819</v>
      </c>
      <c r="Z89" s="18">
        <v>4034</v>
      </c>
    </row>
    <row r="90" spans="1:76" ht="4.1500000000000004" customHeight="1">
      <c r="A90" s="12"/>
      <c r="C90" s="14"/>
      <c r="D90" s="7"/>
      <c r="E90" s="57"/>
      <c r="F90" s="57"/>
      <c r="G90" s="58"/>
      <c r="H90" s="58"/>
      <c r="I90" s="58"/>
      <c r="J90" s="58"/>
      <c r="K90" s="58"/>
      <c r="L90" s="58"/>
      <c r="M90" s="58"/>
      <c r="N90" s="58"/>
      <c r="O90" s="58"/>
      <c r="P90" s="58"/>
      <c r="Q90" s="58"/>
      <c r="R90" s="58"/>
      <c r="S90" s="58"/>
      <c r="T90" s="58"/>
      <c r="U90" s="58"/>
      <c r="V90" s="58"/>
      <c r="W90" s="58"/>
      <c r="X90" s="58"/>
      <c r="Y90" s="58"/>
      <c r="Z90" s="58"/>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P90" s="17"/>
      <c r="BQ90" s="17"/>
      <c r="BR90" s="17"/>
      <c r="BS90" s="17"/>
      <c r="BT90" s="17"/>
      <c r="BU90" s="17"/>
      <c r="BV90" s="17"/>
      <c r="BW90" s="17"/>
      <c r="BX90" s="17"/>
    </row>
    <row r="91" spans="1:76">
      <c r="A91" s="2" t="s">
        <v>293</v>
      </c>
      <c r="E91" s="18"/>
      <c r="F91" s="18"/>
      <c r="G91" s="18"/>
      <c r="H91" s="18"/>
      <c r="I91" s="18"/>
      <c r="J91" s="18"/>
      <c r="K91" s="18"/>
      <c r="L91" s="18"/>
      <c r="M91" s="18"/>
      <c r="N91" s="18"/>
      <c r="O91" s="18"/>
      <c r="P91" s="18"/>
      <c r="Q91" s="18"/>
      <c r="R91" s="18"/>
      <c r="S91" s="18"/>
      <c r="T91" s="18"/>
      <c r="U91" s="18"/>
      <c r="V91" s="18"/>
      <c r="W91" s="18"/>
      <c r="X91" s="18"/>
      <c r="Y91" s="18"/>
      <c r="Z91" s="18"/>
    </row>
    <row r="92" spans="1:76">
      <c r="A92" s="30" t="s">
        <v>294</v>
      </c>
      <c r="B92" s="2" t="s">
        <v>81</v>
      </c>
      <c r="E92" s="18">
        <v>544</v>
      </c>
      <c r="F92" s="18">
        <v>270</v>
      </c>
      <c r="G92" s="18">
        <v>443</v>
      </c>
      <c r="H92" s="18">
        <v>429</v>
      </c>
      <c r="I92" s="18">
        <v>529</v>
      </c>
      <c r="J92" s="18">
        <v>510</v>
      </c>
      <c r="K92" s="18">
        <v>636</v>
      </c>
      <c r="L92" s="18">
        <v>546</v>
      </c>
      <c r="M92" s="18">
        <v>534</v>
      </c>
      <c r="N92" s="18">
        <v>509</v>
      </c>
      <c r="O92" s="18">
        <v>478</v>
      </c>
      <c r="P92" s="18">
        <v>428</v>
      </c>
      <c r="Q92" s="18">
        <v>861</v>
      </c>
      <c r="R92" s="18">
        <v>637</v>
      </c>
      <c r="S92" s="18">
        <v>701</v>
      </c>
      <c r="T92" s="18">
        <v>636</v>
      </c>
      <c r="U92" s="18">
        <v>592</v>
      </c>
      <c r="V92" s="18">
        <v>663</v>
      </c>
      <c r="W92" s="18">
        <v>910</v>
      </c>
      <c r="X92" s="18">
        <v>964</v>
      </c>
      <c r="Y92" s="18">
        <v>679</v>
      </c>
      <c r="Z92" s="18">
        <v>1094</v>
      </c>
    </row>
    <row r="93" spans="1:76">
      <c r="A93" s="30" t="s">
        <v>295</v>
      </c>
      <c r="B93" s="2" t="s">
        <v>81</v>
      </c>
      <c r="E93" s="18">
        <v>41</v>
      </c>
      <c r="F93" s="18">
        <v>61</v>
      </c>
      <c r="G93" s="18">
        <v>174</v>
      </c>
      <c r="H93" s="18">
        <v>17</v>
      </c>
      <c r="I93" s="18">
        <v>450</v>
      </c>
      <c r="J93" s="18">
        <v>174</v>
      </c>
      <c r="K93" s="18">
        <v>305</v>
      </c>
      <c r="L93" s="18">
        <v>51</v>
      </c>
      <c r="M93" s="18">
        <v>186</v>
      </c>
      <c r="N93" s="18">
        <v>254</v>
      </c>
      <c r="O93" s="18">
        <v>587</v>
      </c>
      <c r="P93" s="18">
        <v>539</v>
      </c>
      <c r="Q93" s="18">
        <v>1045</v>
      </c>
      <c r="R93" s="18">
        <v>1025</v>
      </c>
      <c r="S93" s="18">
        <v>1648</v>
      </c>
      <c r="T93" s="18">
        <v>724</v>
      </c>
      <c r="U93" s="18">
        <v>267</v>
      </c>
      <c r="V93" s="18">
        <v>1383</v>
      </c>
      <c r="W93" s="18">
        <v>1450</v>
      </c>
      <c r="X93" s="18">
        <v>1093</v>
      </c>
      <c r="Y93" s="18">
        <v>555</v>
      </c>
      <c r="Z93" s="18">
        <v>1328</v>
      </c>
    </row>
    <row r="94" spans="1:76">
      <c r="A94" s="30" t="s">
        <v>296</v>
      </c>
      <c r="B94" s="2" t="s">
        <v>81</v>
      </c>
      <c r="E94" s="18">
        <v>192</v>
      </c>
      <c r="F94" s="18">
        <v>149</v>
      </c>
      <c r="G94" s="18">
        <v>163</v>
      </c>
      <c r="H94" s="18">
        <v>153</v>
      </c>
      <c r="I94" s="18">
        <v>176</v>
      </c>
      <c r="J94" s="18">
        <v>141</v>
      </c>
      <c r="K94" s="18">
        <v>155</v>
      </c>
      <c r="L94" s="18">
        <v>143</v>
      </c>
      <c r="M94" s="18">
        <v>141</v>
      </c>
      <c r="N94" s="18">
        <v>167</v>
      </c>
      <c r="O94" s="18">
        <v>155</v>
      </c>
      <c r="P94" s="18">
        <v>196</v>
      </c>
      <c r="Q94" s="18">
        <v>228</v>
      </c>
      <c r="R94" s="18">
        <v>213</v>
      </c>
      <c r="S94" s="18">
        <v>208</v>
      </c>
      <c r="T94" s="18">
        <v>205</v>
      </c>
      <c r="U94" s="18">
        <v>218</v>
      </c>
      <c r="V94" s="18">
        <v>216</v>
      </c>
      <c r="W94" s="18">
        <v>563</v>
      </c>
      <c r="X94" s="18">
        <v>299</v>
      </c>
      <c r="Y94" s="18">
        <v>935</v>
      </c>
      <c r="Z94" s="18">
        <v>2185</v>
      </c>
    </row>
    <row r="95" spans="1:76">
      <c r="A95" s="30" t="s">
        <v>297</v>
      </c>
      <c r="B95" s="2" t="s">
        <v>81</v>
      </c>
      <c r="E95" s="18">
        <v>879</v>
      </c>
      <c r="F95" s="18">
        <v>947</v>
      </c>
      <c r="G95" s="18">
        <v>1596</v>
      </c>
      <c r="H95" s="18">
        <v>1271</v>
      </c>
      <c r="I95" s="18">
        <v>1356</v>
      </c>
      <c r="J95" s="18">
        <v>1629</v>
      </c>
      <c r="K95" s="18">
        <v>1616</v>
      </c>
      <c r="L95" s="18">
        <v>2173</v>
      </c>
      <c r="M95" s="18">
        <v>2853</v>
      </c>
      <c r="N95" s="18">
        <v>5490</v>
      </c>
      <c r="O95" s="18">
        <v>4939</v>
      </c>
      <c r="P95" s="18">
        <v>2980</v>
      </c>
      <c r="Q95" s="18">
        <v>6341</v>
      </c>
      <c r="R95" s="18">
        <v>2521</v>
      </c>
      <c r="S95" s="18">
        <v>5305</v>
      </c>
      <c r="T95" s="18">
        <v>4207</v>
      </c>
      <c r="U95" s="18">
        <v>5321</v>
      </c>
      <c r="V95" s="18">
        <v>6256</v>
      </c>
      <c r="W95" s="18">
        <v>5631</v>
      </c>
      <c r="X95" s="18">
        <v>5125</v>
      </c>
      <c r="Y95" s="18">
        <v>4499</v>
      </c>
      <c r="Z95" s="18">
        <v>7554</v>
      </c>
    </row>
    <row r="96" spans="1:76">
      <c r="A96" s="30" t="s">
        <v>298</v>
      </c>
      <c r="B96" s="2" t="s">
        <v>81</v>
      </c>
      <c r="E96" s="18">
        <v>220</v>
      </c>
      <c r="F96" s="18">
        <v>169</v>
      </c>
      <c r="G96" s="18">
        <v>193</v>
      </c>
      <c r="H96" s="18">
        <v>203</v>
      </c>
      <c r="I96" s="18">
        <v>204</v>
      </c>
      <c r="J96" s="18">
        <v>194</v>
      </c>
      <c r="K96" s="18">
        <v>198</v>
      </c>
      <c r="L96" s="18">
        <v>226</v>
      </c>
      <c r="M96" s="18">
        <v>239</v>
      </c>
      <c r="N96" s="18">
        <v>289</v>
      </c>
      <c r="O96" s="18">
        <v>276</v>
      </c>
      <c r="P96" s="18">
        <v>282</v>
      </c>
      <c r="Q96" s="18">
        <v>290</v>
      </c>
      <c r="R96" s="18">
        <v>310</v>
      </c>
      <c r="S96" s="18">
        <v>335</v>
      </c>
      <c r="T96" s="18">
        <v>345</v>
      </c>
      <c r="U96" s="18">
        <v>367</v>
      </c>
      <c r="V96" s="18">
        <v>369</v>
      </c>
      <c r="W96" s="18">
        <v>391</v>
      </c>
      <c r="X96" s="18">
        <v>445</v>
      </c>
      <c r="Y96" s="18">
        <v>438</v>
      </c>
      <c r="Z96" s="18">
        <v>427</v>
      </c>
    </row>
    <row r="97" spans="1:76">
      <c r="A97" s="30" t="s">
        <v>299</v>
      </c>
      <c r="B97" s="2" t="s">
        <v>81</v>
      </c>
      <c r="E97" s="18">
        <v>130</v>
      </c>
      <c r="F97" s="18">
        <v>129</v>
      </c>
      <c r="G97" s="18">
        <v>78</v>
      </c>
      <c r="H97" s="18">
        <v>100</v>
      </c>
      <c r="I97" s="18">
        <v>101</v>
      </c>
      <c r="J97" s="18">
        <v>124</v>
      </c>
      <c r="K97" s="18">
        <v>165</v>
      </c>
      <c r="L97" s="18">
        <v>157</v>
      </c>
      <c r="M97" s="18">
        <v>177</v>
      </c>
      <c r="N97" s="18">
        <v>232</v>
      </c>
      <c r="O97" s="18">
        <v>207</v>
      </c>
      <c r="P97" s="18">
        <v>239</v>
      </c>
      <c r="Q97" s="18">
        <v>364</v>
      </c>
      <c r="R97" s="18">
        <v>316</v>
      </c>
      <c r="S97" s="18">
        <v>211</v>
      </c>
      <c r="T97" s="18">
        <v>315</v>
      </c>
      <c r="U97" s="18">
        <v>318</v>
      </c>
      <c r="V97" s="18">
        <v>252</v>
      </c>
      <c r="W97" s="18">
        <v>235</v>
      </c>
      <c r="X97" s="18">
        <v>200</v>
      </c>
      <c r="Y97" s="18">
        <v>216</v>
      </c>
      <c r="Z97" s="18">
        <v>216</v>
      </c>
    </row>
    <row r="98" spans="1:76">
      <c r="A98" s="2" t="s">
        <v>300</v>
      </c>
      <c r="B98" s="2" t="s">
        <v>81</v>
      </c>
      <c r="E98" s="18">
        <v>2006</v>
      </c>
      <c r="F98" s="18">
        <v>1724</v>
      </c>
      <c r="G98" s="18">
        <v>2647</v>
      </c>
      <c r="H98" s="18">
        <v>2174</v>
      </c>
      <c r="I98" s="18">
        <v>2816</v>
      </c>
      <c r="J98" s="18">
        <v>2773</v>
      </c>
      <c r="K98" s="18">
        <v>3075</v>
      </c>
      <c r="L98" s="18">
        <v>3296</v>
      </c>
      <c r="M98" s="18">
        <v>4129</v>
      </c>
      <c r="N98" s="18">
        <v>6941</v>
      </c>
      <c r="O98" s="18">
        <v>6641</v>
      </c>
      <c r="P98" s="18">
        <v>4664</v>
      </c>
      <c r="Q98" s="18">
        <v>9129</v>
      </c>
      <c r="R98" s="18">
        <v>5023</v>
      </c>
      <c r="S98" s="18">
        <v>8407</v>
      </c>
      <c r="T98" s="18">
        <v>6433</v>
      </c>
      <c r="U98" s="18">
        <v>7083</v>
      </c>
      <c r="V98" s="18">
        <v>9139</v>
      </c>
      <c r="W98" s="18">
        <v>9180</v>
      </c>
      <c r="X98" s="18">
        <v>8125</v>
      </c>
      <c r="Y98" s="18">
        <v>7321</v>
      </c>
      <c r="Z98" s="18">
        <v>12804</v>
      </c>
    </row>
    <row r="99" spans="1:76" ht="4.1500000000000004" customHeight="1">
      <c r="A99" s="12"/>
      <c r="C99" s="14"/>
      <c r="D99" s="7"/>
      <c r="E99" s="57"/>
      <c r="F99" s="57"/>
      <c r="G99" s="58"/>
      <c r="H99" s="58"/>
      <c r="I99" s="58"/>
      <c r="J99" s="58"/>
      <c r="K99" s="58"/>
      <c r="L99" s="58"/>
      <c r="M99" s="58"/>
      <c r="N99" s="58"/>
      <c r="O99" s="58"/>
      <c r="P99" s="58"/>
      <c r="Q99" s="58"/>
      <c r="R99" s="58"/>
      <c r="S99" s="58"/>
      <c r="T99" s="58"/>
      <c r="U99" s="58"/>
      <c r="V99" s="58"/>
      <c r="W99" s="58"/>
      <c r="X99" s="58"/>
      <c r="Y99" s="58"/>
      <c r="Z99" s="58"/>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P99" s="17"/>
      <c r="BQ99" s="17"/>
      <c r="BR99" s="17"/>
      <c r="BS99" s="17"/>
      <c r="BT99" s="17"/>
      <c r="BU99" s="17"/>
      <c r="BV99" s="17"/>
      <c r="BW99" s="17"/>
      <c r="BX99" s="17"/>
    </row>
    <row r="100" spans="1:76">
      <c r="A100" s="2" t="s">
        <v>301</v>
      </c>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76">
      <c r="A101" s="30" t="s">
        <v>302</v>
      </c>
      <c r="B101" s="2" t="s">
        <v>81</v>
      </c>
      <c r="E101" s="18">
        <v>147</v>
      </c>
      <c r="F101" s="18">
        <v>125</v>
      </c>
      <c r="G101" s="18">
        <v>142</v>
      </c>
      <c r="H101" s="18">
        <v>156</v>
      </c>
      <c r="I101" s="18">
        <v>135</v>
      </c>
      <c r="J101" s="18">
        <v>218</v>
      </c>
      <c r="K101" s="18">
        <v>209</v>
      </c>
      <c r="L101" s="18">
        <v>196</v>
      </c>
      <c r="M101" s="18">
        <v>207</v>
      </c>
      <c r="N101" s="18">
        <v>192</v>
      </c>
      <c r="O101" s="18">
        <v>162</v>
      </c>
      <c r="P101" s="18">
        <v>158</v>
      </c>
      <c r="Q101" s="18">
        <v>177</v>
      </c>
      <c r="R101" s="18">
        <v>190</v>
      </c>
      <c r="S101" s="18">
        <v>188</v>
      </c>
      <c r="T101" s="18">
        <v>186</v>
      </c>
      <c r="U101" s="18">
        <v>199</v>
      </c>
      <c r="V101" s="18">
        <v>189</v>
      </c>
      <c r="W101" s="18">
        <v>187</v>
      </c>
      <c r="X101" s="18">
        <v>174</v>
      </c>
      <c r="Y101" s="18">
        <v>165</v>
      </c>
      <c r="Z101" s="18">
        <v>210</v>
      </c>
    </row>
    <row r="102" spans="1:76">
      <c r="A102" s="30" t="s">
        <v>303</v>
      </c>
      <c r="B102" s="2" t="s">
        <v>81</v>
      </c>
      <c r="C102" s="7" t="s">
        <v>98</v>
      </c>
      <c r="E102" s="18">
        <v>2012</v>
      </c>
      <c r="F102" s="18">
        <v>1932</v>
      </c>
      <c r="G102" s="18">
        <v>2506</v>
      </c>
      <c r="H102" s="18">
        <v>2300</v>
      </c>
      <c r="I102" s="18">
        <v>2651</v>
      </c>
      <c r="J102" s="18">
        <v>3166</v>
      </c>
      <c r="K102" s="18">
        <v>2922</v>
      </c>
      <c r="L102" s="18">
        <v>2931</v>
      </c>
      <c r="M102" s="18">
        <v>3403</v>
      </c>
      <c r="N102" s="18">
        <v>3764</v>
      </c>
      <c r="O102" s="18">
        <v>4695</v>
      </c>
      <c r="P102" s="18">
        <v>4669</v>
      </c>
      <c r="Q102" s="18">
        <v>4784</v>
      </c>
      <c r="R102" s="18">
        <v>4156</v>
      </c>
      <c r="S102" s="18">
        <v>3879</v>
      </c>
      <c r="T102" s="18">
        <v>3672</v>
      </c>
      <c r="U102" s="18">
        <v>3078</v>
      </c>
      <c r="V102" s="18">
        <v>3444</v>
      </c>
      <c r="W102" s="18">
        <v>3699</v>
      </c>
      <c r="X102" s="18">
        <v>3754</v>
      </c>
      <c r="Y102" s="18">
        <v>3809</v>
      </c>
      <c r="Z102" s="18">
        <v>5260</v>
      </c>
    </row>
    <row r="103" spans="1:76">
      <c r="A103" s="37" t="s">
        <v>304</v>
      </c>
      <c r="B103" s="2" t="s">
        <v>81</v>
      </c>
      <c r="C103" s="7"/>
      <c r="E103" s="18">
        <v>391</v>
      </c>
      <c r="F103" s="18">
        <v>400</v>
      </c>
      <c r="G103" s="18">
        <v>440</v>
      </c>
      <c r="H103" s="18">
        <v>491</v>
      </c>
      <c r="I103" s="18">
        <v>624</v>
      </c>
      <c r="J103" s="18">
        <v>610</v>
      </c>
      <c r="K103" s="18">
        <v>648</v>
      </c>
      <c r="L103" s="18">
        <v>704</v>
      </c>
      <c r="M103" s="18">
        <v>999</v>
      </c>
      <c r="N103" s="18">
        <v>1359</v>
      </c>
      <c r="O103" s="18">
        <v>1854</v>
      </c>
      <c r="P103" s="18">
        <v>1726</v>
      </c>
      <c r="Q103" s="18">
        <v>1977</v>
      </c>
      <c r="R103" s="18">
        <v>1628</v>
      </c>
      <c r="S103" s="18">
        <v>1625</v>
      </c>
      <c r="T103" s="18">
        <v>1288</v>
      </c>
      <c r="U103" s="18">
        <v>1021</v>
      </c>
      <c r="V103" s="18">
        <v>1074</v>
      </c>
      <c r="W103" s="18">
        <v>984</v>
      </c>
      <c r="X103" s="18">
        <v>1130</v>
      </c>
      <c r="Y103" s="18">
        <v>1083</v>
      </c>
      <c r="Z103" s="18">
        <v>2495</v>
      </c>
    </row>
    <row r="104" spans="1:76">
      <c r="A104" s="37" t="s">
        <v>305</v>
      </c>
      <c r="B104" s="2" t="s">
        <v>81</v>
      </c>
      <c r="C104" s="7"/>
      <c r="E104" s="18">
        <v>1511</v>
      </c>
      <c r="F104" s="18">
        <v>1391</v>
      </c>
      <c r="G104" s="18">
        <v>1445</v>
      </c>
      <c r="H104" s="18">
        <v>1539</v>
      </c>
      <c r="I104" s="18">
        <v>1750</v>
      </c>
      <c r="J104" s="18">
        <v>2168</v>
      </c>
      <c r="K104" s="18">
        <v>1919</v>
      </c>
      <c r="L104" s="18">
        <v>1924</v>
      </c>
      <c r="M104" s="18">
        <v>1896</v>
      </c>
      <c r="N104" s="18">
        <v>1859</v>
      </c>
      <c r="O104" s="18">
        <v>2241</v>
      </c>
      <c r="P104" s="18">
        <v>2320</v>
      </c>
      <c r="Q104" s="18">
        <v>2109</v>
      </c>
      <c r="R104" s="18">
        <v>1727</v>
      </c>
      <c r="S104" s="18">
        <v>1568</v>
      </c>
      <c r="T104" s="18">
        <v>1573</v>
      </c>
      <c r="U104" s="18">
        <v>1275</v>
      </c>
      <c r="V104" s="18">
        <v>1667</v>
      </c>
      <c r="W104" s="18">
        <v>2018</v>
      </c>
      <c r="X104" s="18">
        <v>2000</v>
      </c>
      <c r="Y104" s="18">
        <v>2024</v>
      </c>
      <c r="Z104" s="18">
        <v>2111</v>
      </c>
    </row>
    <row r="105" spans="1:76">
      <c r="A105" s="37" t="s">
        <v>306</v>
      </c>
      <c r="B105" s="2" t="s">
        <v>81</v>
      </c>
      <c r="C105" s="7"/>
      <c r="E105" s="18">
        <v>110</v>
      </c>
      <c r="F105" s="18">
        <v>141</v>
      </c>
      <c r="G105" s="18">
        <v>621</v>
      </c>
      <c r="H105" s="18">
        <v>270</v>
      </c>
      <c r="I105" s="18">
        <v>277</v>
      </c>
      <c r="J105" s="18">
        <v>388</v>
      </c>
      <c r="K105" s="18">
        <v>355</v>
      </c>
      <c r="L105" s="18">
        <v>303</v>
      </c>
      <c r="M105" s="18">
        <v>508</v>
      </c>
      <c r="N105" s="18">
        <v>546</v>
      </c>
      <c r="O105" s="18">
        <v>600</v>
      </c>
      <c r="P105" s="18">
        <v>623</v>
      </c>
      <c r="Q105" s="18">
        <v>698</v>
      </c>
      <c r="R105" s="18">
        <v>801</v>
      </c>
      <c r="S105" s="18">
        <v>686</v>
      </c>
      <c r="T105" s="18">
        <v>811</v>
      </c>
      <c r="U105" s="18">
        <v>782</v>
      </c>
      <c r="V105" s="18">
        <v>703</v>
      </c>
      <c r="W105" s="18">
        <v>697</v>
      </c>
      <c r="X105" s="18">
        <v>624</v>
      </c>
      <c r="Y105" s="18">
        <v>702</v>
      </c>
      <c r="Z105" s="18">
        <v>654</v>
      </c>
    </row>
    <row r="106" spans="1:76">
      <c r="A106" s="30" t="s">
        <v>307</v>
      </c>
      <c r="B106" s="2" t="s">
        <v>81</v>
      </c>
      <c r="C106" s="7" t="s">
        <v>98</v>
      </c>
      <c r="E106" s="18">
        <v>512</v>
      </c>
      <c r="F106" s="18">
        <v>594</v>
      </c>
      <c r="G106" s="18">
        <v>738</v>
      </c>
      <c r="H106" s="18">
        <v>705</v>
      </c>
      <c r="I106" s="18">
        <v>753</v>
      </c>
      <c r="J106" s="18">
        <v>757</v>
      </c>
      <c r="K106" s="18">
        <v>903</v>
      </c>
      <c r="L106" s="18">
        <v>1105</v>
      </c>
      <c r="M106" s="18">
        <v>1102</v>
      </c>
      <c r="N106" s="18">
        <v>1276</v>
      </c>
      <c r="O106" s="18">
        <v>1571</v>
      </c>
      <c r="P106" s="18">
        <v>2206</v>
      </c>
      <c r="Q106" s="18">
        <v>2740</v>
      </c>
      <c r="R106" s="18">
        <v>3533</v>
      </c>
      <c r="S106" s="18">
        <v>4404</v>
      </c>
      <c r="T106" s="18">
        <v>4036</v>
      </c>
      <c r="U106" s="18">
        <v>3741</v>
      </c>
      <c r="V106" s="18">
        <v>3594</v>
      </c>
      <c r="W106" s="18">
        <v>3725</v>
      </c>
      <c r="X106" s="18">
        <v>3404</v>
      </c>
      <c r="Y106" s="18">
        <v>3488</v>
      </c>
      <c r="Z106" s="18">
        <v>3419</v>
      </c>
    </row>
    <row r="107" spans="1:76">
      <c r="A107" s="30" t="s">
        <v>308</v>
      </c>
      <c r="B107" s="2" t="s">
        <v>81</v>
      </c>
      <c r="E107" s="18">
        <v>516</v>
      </c>
      <c r="F107" s="18">
        <v>411</v>
      </c>
      <c r="G107" s="18">
        <v>513</v>
      </c>
      <c r="H107" s="18">
        <v>642</v>
      </c>
      <c r="I107" s="18">
        <v>748</v>
      </c>
      <c r="J107" s="18">
        <v>759</v>
      </c>
      <c r="K107" s="18">
        <v>840</v>
      </c>
      <c r="L107" s="18">
        <v>934</v>
      </c>
      <c r="M107" s="18">
        <v>1213</v>
      </c>
      <c r="N107" s="18">
        <v>1275</v>
      </c>
      <c r="O107" s="18">
        <v>2200</v>
      </c>
      <c r="P107" s="18">
        <v>2013</v>
      </c>
      <c r="Q107" s="18">
        <v>2354</v>
      </c>
      <c r="R107" s="18">
        <v>2752</v>
      </c>
      <c r="S107" s="18">
        <v>2367</v>
      </c>
      <c r="T107" s="18">
        <v>2151</v>
      </c>
      <c r="U107" s="18">
        <v>2180</v>
      </c>
      <c r="V107" s="18">
        <v>2126</v>
      </c>
      <c r="W107" s="18">
        <v>2249</v>
      </c>
      <c r="X107" s="18">
        <v>2382</v>
      </c>
      <c r="Y107" s="18">
        <v>58030</v>
      </c>
      <c r="Z107" s="18">
        <v>73179</v>
      </c>
    </row>
    <row r="108" spans="1:76">
      <c r="A108" s="2" t="s">
        <v>309</v>
      </c>
      <c r="B108" s="2" t="s">
        <v>81</v>
      </c>
      <c r="E108" s="18">
        <v>3187</v>
      </c>
      <c r="F108" s="18">
        <v>3063</v>
      </c>
      <c r="G108" s="18">
        <v>3899</v>
      </c>
      <c r="H108" s="18">
        <v>3803</v>
      </c>
      <c r="I108" s="18">
        <v>4286</v>
      </c>
      <c r="J108" s="18">
        <v>4899</v>
      </c>
      <c r="K108" s="18">
        <v>4874</v>
      </c>
      <c r="L108" s="18">
        <v>5165</v>
      </c>
      <c r="M108" s="18">
        <v>5926</v>
      </c>
      <c r="N108" s="18">
        <v>6507</v>
      </c>
      <c r="O108" s="18">
        <v>8628</v>
      </c>
      <c r="P108" s="18">
        <v>9046</v>
      </c>
      <c r="Q108" s="18">
        <v>10054</v>
      </c>
      <c r="R108" s="18">
        <v>10631</v>
      </c>
      <c r="S108" s="18">
        <v>10838</v>
      </c>
      <c r="T108" s="18">
        <v>10046</v>
      </c>
      <c r="U108" s="18">
        <v>9199</v>
      </c>
      <c r="V108" s="18">
        <v>9354</v>
      </c>
      <c r="W108" s="18">
        <v>9861</v>
      </c>
      <c r="X108" s="18">
        <v>9714</v>
      </c>
      <c r="Y108" s="18">
        <v>65494</v>
      </c>
      <c r="Z108" s="18">
        <v>82067</v>
      </c>
    </row>
    <row r="109" spans="1:76" ht="4.1500000000000004" customHeight="1">
      <c r="A109" s="12"/>
      <c r="C109" s="14"/>
      <c r="D109" s="7"/>
      <c r="E109" s="57"/>
      <c r="F109" s="57"/>
      <c r="G109" s="58"/>
      <c r="H109" s="58"/>
      <c r="I109" s="58"/>
      <c r="J109" s="58"/>
      <c r="K109" s="58"/>
      <c r="L109" s="58"/>
      <c r="M109" s="58"/>
      <c r="N109" s="58"/>
      <c r="O109" s="58"/>
      <c r="P109" s="58"/>
      <c r="Q109" s="58"/>
      <c r="R109" s="58"/>
      <c r="S109" s="58"/>
      <c r="T109" s="58"/>
      <c r="U109" s="58"/>
      <c r="V109" s="58"/>
      <c r="W109" s="58"/>
      <c r="X109" s="58"/>
      <c r="Y109" s="58"/>
      <c r="Z109" s="58"/>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P109" s="17"/>
      <c r="BQ109" s="17"/>
      <c r="BR109" s="17"/>
      <c r="BS109" s="17"/>
      <c r="BT109" s="17"/>
      <c r="BU109" s="17"/>
      <c r="BV109" s="17"/>
      <c r="BW109" s="17"/>
      <c r="BX109" s="17"/>
    </row>
    <row r="110" spans="1:76">
      <c r="A110" s="2" t="s">
        <v>310</v>
      </c>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76">
      <c r="A111" s="30" t="s">
        <v>311</v>
      </c>
      <c r="B111" s="2" t="s">
        <v>81</v>
      </c>
      <c r="E111" s="18">
        <v>9493</v>
      </c>
      <c r="F111" s="18">
        <v>5836</v>
      </c>
      <c r="G111" s="18">
        <v>5038</v>
      </c>
      <c r="H111" s="18">
        <v>4629</v>
      </c>
      <c r="I111" s="18">
        <v>4001</v>
      </c>
      <c r="J111" s="18">
        <v>3880</v>
      </c>
      <c r="K111" s="18">
        <v>3628</v>
      </c>
      <c r="L111" s="18">
        <v>3592</v>
      </c>
      <c r="M111" s="18">
        <v>3544</v>
      </c>
      <c r="N111" s="18">
        <v>3946</v>
      </c>
      <c r="O111" s="18">
        <v>6303</v>
      </c>
      <c r="P111" s="18">
        <v>9273</v>
      </c>
      <c r="Q111" s="18">
        <v>11421</v>
      </c>
      <c r="R111" s="18">
        <v>12521</v>
      </c>
      <c r="S111" s="18">
        <v>13414</v>
      </c>
      <c r="T111" s="18">
        <v>14491</v>
      </c>
      <c r="U111" s="18">
        <v>15339</v>
      </c>
      <c r="V111" s="18">
        <v>16076</v>
      </c>
      <c r="W111" s="18">
        <v>17025</v>
      </c>
      <c r="X111" s="18">
        <v>17100</v>
      </c>
      <c r="Y111" s="18">
        <v>16923</v>
      </c>
      <c r="Z111" s="18">
        <v>17123</v>
      </c>
    </row>
    <row r="112" spans="1:76">
      <c r="A112" s="37" t="s">
        <v>312</v>
      </c>
      <c r="B112" s="2" t="s">
        <v>81</v>
      </c>
      <c r="E112" s="18">
        <v>9355</v>
      </c>
      <c r="F112" s="18">
        <v>5784</v>
      </c>
      <c r="G112" s="18">
        <v>5007</v>
      </c>
      <c r="H112" s="18">
        <v>4602</v>
      </c>
      <c r="I112" s="18">
        <v>3982</v>
      </c>
      <c r="J112" s="18">
        <v>3869</v>
      </c>
      <c r="K112" s="18">
        <v>3627</v>
      </c>
      <c r="L112" s="18">
        <v>3592</v>
      </c>
      <c r="M112" s="18">
        <v>3544</v>
      </c>
      <c r="N112" s="18">
        <v>3946</v>
      </c>
      <c r="O112" s="18">
        <v>6303</v>
      </c>
      <c r="P112" s="18">
        <v>9273</v>
      </c>
      <c r="Q112" s="18">
        <v>11421</v>
      </c>
      <c r="R112" s="18">
        <v>12521</v>
      </c>
      <c r="S112" s="18">
        <v>13414</v>
      </c>
      <c r="T112" s="18">
        <v>14491</v>
      </c>
      <c r="U112" s="18">
        <v>15339</v>
      </c>
      <c r="V112" s="18">
        <v>16076</v>
      </c>
      <c r="W112" s="18">
        <v>17025</v>
      </c>
      <c r="X112" s="18">
        <v>17100</v>
      </c>
      <c r="Y112" s="18">
        <v>16923</v>
      </c>
      <c r="Z112" s="18">
        <v>17123</v>
      </c>
    </row>
    <row r="113" spans="1:76">
      <c r="A113" s="37" t="s">
        <v>313</v>
      </c>
      <c r="B113" s="2" t="s">
        <v>81</v>
      </c>
      <c r="E113" s="18">
        <v>138</v>
      </c>
      <c r="F113" s="18">
        <v>52</v>
      </c>
      <c r="G113" s="18">
        <v>31</v>
      </c>
      <c r="H113" s="18">
        <v>27</v>
      </c>
      <c r="I113" s="18">
        <v>19</v>
      </c>
      <c r="J113" s="18">
        <v>11</v>
      </c>
      <c r="K113" s="18">
        <v>1</v>
      </c>
      <c r="L113" s="18">
        <v>0</v>
      </c>
      <c r="M113" s="18"/>
      <c r="N113" s="18"/>
      <c r="O113" s="18"/>
      <c r="P113" s="18"/>
      <c r="Q113" s="18"/>
      <c r="R113" s="18"/>
      <c r="S113" s="18"/>
      <c r="T113" s="18"/>
      <c r="U113" s="18"/>
      <c r="V113" s="18"/>
      <c r="W113" s="18"/>
      <c r="X113" s="18"/>
      <c r="Y113" s="18"/>
      <c r="Z113" s="18"/>
    </row>
    <row r="114" spans="1:76">
      <c r="A114" s="30" t="s">
        <v>314</v>
      </c>
      <c r="B114" s="2" t="s">
        <v>81</v>
      </c>
      <c r="E114" s="18"/>
      <c r="F114" s="18">
        <v>4878</v>
      </c>
      <c r="G114" s="18">
        <v>4987</v>
      </c>
      <c r="H114" s="18">
        <v>5409</v>
      </c>
      <c r="I114" s="18">
        <v>4898</v>
      </c>
      <c r="J114" s="18">
        <v>5005</v>
      </c>
      <c r="K114" s="18">
        <v>5582</v>
      </c>
      <c r="L114" s="18">
        <v>5470</v>
      </c>
      <c r="M114" s="18">
        <v>6011</v>
      </c>
      <c r="N114" s="18">
        <v>6715</v>
      </c>
      <c r="O114" s="18">
        <v>6687</v>
      </c>
      <c r="P114" s="18">
        <v>6997</v>
      </c>
      <c r="Q114" s="18">
        <v>7376</v>
      </c>
      <c r="R114" s="18">
        <v>6729</v>
      </c>
      <c r="S114" s="18">
        <v>8214</v>
      </c>
      <c r="T114" s="18">
        <v>8999</v>
      </c>
      <c r="U114" s="18">
        <v>9106</v>
      </c>
      <c r="V114" s="18">
        <v>8445</v>
      </c>
      <c r="W114" s="18">
        <v>9240</v>
      </c>
      <c r="X114" s="18">
        <v>9736</v>
      </c>
      <c r="Y114" s="18">
        <v>7673</v>
      </c>
      <c r="Z114" s="18">
        <v>7177</v>
      </c>
    </row>
    <row r="115" spans="1:76">
      <c r="A115" s="30" t="s">
        <v>315</v>
      </c>
      <c r="B115" s="2" t="s">
        <v>81</v>
      </c>
      <c r="E115" s="18">
        <v>0</v>
      </c>
      <c r="F115" s="18">
        <v>0</v>
      </c>
      <c r="G115" s="18">
        <v>0</v>
      </c>
      <c r="H115" s="18">
        <v>0</v>
      </c>
      <c r="I115" s="18">
        <v>0</v>
      </c>
      <c r="J115" s="18">
        <v>0</v>
      </c>
      <c r="K115" s="18">
        <v>0</v>
      </c>
      <c r="L115" s="18">
        <v>0</v>
      </c>
      <c r="M115" s="18"/>
      <c r="N115" s="18"/>
      <c r="O115" s="18"/>
      <c r="P115" s="18"/>
      <c r="Q115" s="18"/>
      <c r="R115" s="18"/>
      <c r="S115" s="18"/>
      <c r="T115" s="18"/>
      <c r="U115" s="18"/>
      <c r="V115" s="18"/>
      <c r="W115" s="18"/>
      <c r="X115" s="18"/>
      <c r="Y115" s="18"/>
      <c r="Z115" s="18"/>
    </row>
    <row r="116" spans="1:76">
      <c r="A116" s="30" t="s">
        <v>316</v>
      </c>
      <c r="B116" s="2" t="s">
        <v>81</v>
      </c>
      <c r="E116" s="18">
        <v>19195</v>
      </c>
      <c r="F116" s="18">
        <v>5809</v>
      </c>
      <c r="G116" s="18">
        <v>6561</v>
      </c>
      <c r="H116" s="18">
        <v>3598</v>
      </c>
      <c r="I116" s="18">
        <v>2775</v>
      </c>
      <c r="J116" s="18">
        <v>3003</v>
      </c>
      <c r="K116" s="18">
        <v>3936</v>
      </c>
      <c r="L116" s="18">
        <v>42133</v>
      </c>
      <c r="M116" s="18">
        <v>45277</v>
      </c>
      <c r="N116" s="18">
        <v>45248</v>
      </c>
      <c r="O116" s="18">
        <v>47157</v>
      </c>
      <c r="P116" s="18">
        <v>49298</v>
      </c>
      <c r="Q116" s="18">
        <v>49940</v>
      </c>
      <c r="R116" s="18">
        <v>51480</v>
      </c>
      <c r="S116" s="18">
        <v>53563</v>
      </c>
      <c r="T116" s="18">
        <v>58859</v>
      </c>
      <c r="U116" s="18">
        <v>59160</v>
      </c>
      <c r="V116" s="18">
        <v>64027</v>
      </c>
      <c r="W116" s="18">
        <v>66604</v>
      </c>
      <c r="X116" s="18">
        <v>69186</v>
      </c>
      <c r="Y116" s="18">
        <v>64603</v>
      </c>
      <c r="Z116" s="18">
        <v>78538</v>
      </c>
    </row>
    <row r="117" spans="1:76">
      <c r="A117" s="37" t="s">
        <v>317</v>
      </c>
      <c r="B117" s="2" t="s">
        <v>81</v>
      </c>
      <c r="E117" s="18">
        <v>17752</v>
      </c>
      <c r="F117" s="18">
        <v>3848</v>
      </c>
      <c r="G117" s="18">
        <v>4576</v>
      </c>
      <c r="H117" s="18">
        <v>1537</v>
      </c>
      <c r="I117" s="18">
        <v>647</v>
      </c>
      <c r="J117" s="18">
        <v>739</v>
      </c>
      <c r="K117" s="18">
        <v>1258</v>
      </c>
      <c r="L117" s="18">
        <v>39560</v>
      </c>
      <c r="M117" s="18">
        <v>43479</v>
      </c>
      <c r="N117" s="18">
        <v>42395</v>
      </c>
      <c r="O117" s="18">
        <v>44830</v>
      </c>
      <c r="P117" s="18">
        <v>46964</v>
      </c>
      <c r="Q117" s="18">
        <v>47149</v>
      </c>
      <c r="R117" s="18">
        <v>49244</v>
      </c>
      <c r="S117" s="18">
        <v>52391</v>
      </c>
      <c r="T117" s="18">
        <v>55425</v>
      </c>
      <c r="U117" s="18">
        <v>58016</v>
      </c>
      <c r="V117" s="18">
        <v>60554</v>
      </c>
      <c r="W117" s="18">
        <v>64171</v>
      </c>
      <c r="X117" s="18">
        <v>66641</v>
      </c>
      <c r="Y117" s="18">
        <v>62027</v>
      </c>
      <c r="Z117" s="18">
        <v>75097</v>
      </c>
    </row>
    <row r="118" spans="1:76">
      <c r="A118" s="37" t="s">
        <v>318</v>
      </c>
      <c r="B118" s="2" t="s">
        <v>81</v>
      </c>
      <c r="E118" s="18">
        <v>0</v>
      </c>
      <c r="F118" s="18">
        <v>0</v>
      </c>
      <c r="G118" s="18">
        <v>0</v>
      </c>
      <c r="H118" s="18">
        <v>0</v>
      </c>
      <c r="I118" s="18">
        <v>0</v>
      </c>
      <c r="J118" s="18">
        <v>0</v>
      </c>
      <c r="K118" s="18">
        <v>0</v>
      </c>
      <c r="L118" s="18">
        <v>0</v>
      </c>
      <c r="M118" s="18"/>
      <c r="N118" s="18"/>
      <c r="O118" s="18"/>
      <c r="P118" s="18"/>
      <c r="Q118" s="18"/>
      <c r="R118" s="18"/>
      <c r="S118" s="18"/>
      <c r="T118" s="18"/>
      <c r="U118" s="18"/>
      <c r="V118" s="18"/>
      <c r="W118" s="18"/>
      <c r="X118" s="18"/>
      <c r="Y118" s="18"/>
      <c r="Z118" s="18"/>
    </row>
    <row r="119" spans="1:76">
      <c r="A119" s="37" t="s">
        <v>319</v>
      </c>
      <c r="B119" s="2" t="s">
        <v>81</v>
      </c>
      <c r="E119" s="18">
        <v>0</v>
      </c>
      <c r="F119" s="18">
        <v>0</v>
      </c>
      <c r="G119" s="18">
        <v>0</v>
      </c>
      <c r="H119" s="18">
        <v>0</v>
      </c>
      <c r="I119" s="18">
        <v>37</v>
      </c>
      <c r="J119" s="18">
        <v>0</v>
      </c>
      <c r="K119" s="18">
        <v>220</v>
      </c>
      <c r="L119" s="18">
        <v>0</v>
      </c>
      <c r="M119" s="18"/>
      <c r="N119" s="18"/>
      <c r="O119" s="18"/>
      <c r="P119" s="18"/>
      <c r="Q119" s="18"/>
      <c r="R119" s="18"/>
      <c r="S119" s="18"/>
      <c r="T119" s="18"/>
      <c r="U119" s="18"/>
      <c r="V119" s="18"/>
      <c r="W119" s="18"/>
      <c r="X119" s="18"/>
      <c r="Y119" s="18"/>
      <c r="Z119" s="18"/>
    </row>
    <row r="120" spans="1:76">
      <c r="A120" s="37" t="s">
        <v>320</v>
      </c>
      <c r="B120" s="2" t="s">
        <v>81</v>
      </c>
      <c r="E120" s="18">
        <v>1279</v>
      </c>
      <c r="F120" s="18">
        <v>1328</v>
      </c>
      <c r="G120" s="18">
        <v>1394</v>
      </c>
      <c r="H120" s="18">
        <v>1457</v>
      </c>
      <c r="I120" s="18">
        <v>1511</v>
      </c>
      <c r="J120" s="18">
        <v>1554</v>
      </c>
      <c r="K120" s="18">
        <v>1630</v>
      </c>
      <c r="L120" s="18">
        <v>1704</v>
      </c>
      <c r="M120" s="18">
        <v>1798</v>
      </c>
      <c r="N120" s="18">
        <v>2854</v>
      </c>
      <c r="O120" s="18">
        <v>2327</v>
      </c>
      <c r="P120" s="18">
        <v>2334</v>
      </c>
      <c r="Q120" s="18">
        <v>2791</v>
      </c>
      <c r="R120" s="18">
        <v>2236</v>
      </c>
      <c r="S120" s="18">
        <v>1173</v>
      </c>
      <c r="T120" s="18">
        <v>3433</v>
      </c>
      <c r="U120" s="18">
        <v>1144</v>
      </c>
      <c r="V120" s="18">
        <v>3473</v>
      </c>
      <c r="W120" s="18">
        <v>2432</v>
      </c>
      <c r="X120" s="18">
        <v>2545</v>
      </c>
      <c r="Y120" s="18">
        <v>2576</v>
      </c>
      <c r="Z120" s="18">
        <v>3441</v>
      </c>
    </row>
    <row r="121" spans="1:76">
      <c r="A121" s="37" t="s">
        <v>321</v>
      </c>
      <c r="B121" s="2" t="s">
        <v>81</v>
      </c>
      <c r="E121" s="18">
        <v>135</v>
      </c>
      <c r="F121" s="18">
        <v>139</v>
      </c>
      <c r="G121" s="18">
        <v>148</v>
      </c>
      <c r="H121" s="18">
        <v>166</v>
      </c>
      <c r="I121" s="18">
        <v>171</v>
      </c>
      <c r="J121" s="18">
        <v>160</v>
      </c>
      <c r="K121" s="18">
        <v>164</v>
      </c>
      <c r="L121" s="18">
        <v>170</v>
      </c>
      <c r="M121" s="18"/>
      <c r="N121" s="18"/>
      <c r="O121" s="18"/>
      <c r="P121" s="18"/>
      <c r="Q121" s="18"/>
      <c r="R121" s="18"/>
      <c r="S121" s="18"/>
      <c r="T121" s="18"/>
      <c r="U121" s="18"/>
      <c r="V121" s="18"/>
      <c r="W121" s="18"/>
      <c r="X121" s="18"/>
      <c r="Y121" s="18"/>
      <c r="Z121" s="18"/>
    </row>
    <row r="122" spans="1:76">
      <c r="A122" s="37" t="s">
        <v>322</v>
      </c>
      <c r="B122" s="2" t="s">
        <v>81</v>
      </c>
      <c r="E122" s="18">
        <v>29</v>
      </c>
      <c r="F122" s="18">
        <v>495</v>
      </c>
      <c r="G122" s="18">
        <v>443</v>
      </c>
      <c r="H122" s="18">
        <v>438</v>
      </c>
      <c r="I122" s="18">
        <v>409</v>
      </c>
      <c r="J122" s="18">
        <v>551</v>
      </c>
      <c r="K122" s="18">
        <v>664</v>
      </c>
      <c r="L122" s="18">
        <v>699</v>
      </c>
      <c r="M122" s="18"/>
      <c r="N122" s="18"/>
      <c r="O122" s="18"/>
      <c r="P122" s="18"/>
      <c r="Q122" s="18"/>
      <c r="R122" s="18"/>
      <c r="S122" s="18"/>
      <c r="T122" s="18"/>
      <c r="U122" s="18"/>
      <c r="V122" s="18"/>
      <c r="W122" s="18"/>
      <c r="X122" s="18"/>
      <c r="Y122" s="18"/>
      <c r="Z122" s="18"/>
    </row>
    <row r="123" spans="1:76">
      <c r="A123" s="30" t="s">
        <v>323</v>
      </c>
      <c r="B123" s="2" t="s">
        <v>81</v>
      </c>
      <c r="E123" s="18">
        <v>100</v>
      </c>
      <c r="F123" s="18">
        <v>92</v>
      </c>
      <c r="G123" s="18">
        <v>87</v>
      </c>
      <c r="H123" s="18">
        <v>95</v>
      </c>
      <c r="I123" s="18">
        <v>62</v>
      </c>
      <c r="J123" s="18">
        <v>77</v>
      </c>
      <c r="K123" s="18">
        <v>211</v>
      </c>
      <c r="L123" s="18">
        <v>115</v>
      </c>
      <c r="M123" s="18">
        <v>28</v>
      </c>
      <c r="N123" s="18">
        <v>312</v>
      </c>
      <c r="O123" s="18">
        <v>136</v>
      </c>
      <c r="P123" s="18">
        <v>6129</v>
      </c>
      <c r="Q123" s="18">
        <v>1516</v>
      </c>
      <c r="R123" s="18">
        <v>1893</v>
      </c>
      <c r="S123" s="18">
        <v>377</v>
      </c>
      <c r="T123" s="18">
        <v>522</v>
      </c>
      <c r="U123" s="18">
        <v>224</v>
      </c>
      <c r="V123" s="18">
        <v>162</v>
      </c>
      <c r="W123" s="18">
        <v>188</v>
      </c>
      <c r="X123" s="18">
        <v>1405</v>
      </c>
      <c r="Y123" s="18">
        <v>1863</v>
      </c>
      <c r="Z123" s="18">
        <v>344</v>
      </c>
    </row>
    <row r="124" spans="1:76">
      <c r="A124" s="30" t="s">
        <v>324</v>
      </c>
      <c r="B124" s="2" t="s">
        <v>81</v>
      </c>
      <c r="E124" s="18">
        <v>0</v>
      </c>
      <c r="F124" s="18">
        <v>0</v>
      </c>
      <c r="G124" s="18">
        <v>0</v>
      </c>
      <c r="H124" s="18">
        <v>11</v>
      </c>
      <c r="I124" s="18">
        <v>35</v>
      </c>
      <c r="J124" s="18">
        <v>12</v>
      </c>
      <c r="K124" s="18">
        <v>36</v>
      </c>
      <c r="L124" s="18">
        <v>589</v>
      </c>
      <c r="M124" s="18">
        <v>8</v>
      </c>
      <c r="N124" s="18">
        <v>0</v>
      </c>
      <c r="O124" s="18">
        <v>0</v>
      </c>
      <c r="P124" s="18">
        <v>0</v>
      </c>
      <c r="Q124" s="18">
        <v>0</v>
      </c>
      <c r="R124" s="18">
        <v>0</v>
      </c>
      <c r="S124" s="18">
        <v>0</v>
      </c>
      <c r="T124" s="18">
        <v>0</v>
      </c>
      <c r="U124" s="18">
        <v>0</v>
      </c>
      <c r="V124" s="18">
        <v>0</v>
      </c>
      <c r="W124" s="18">
        <v>0</v>
      </c>
      <c r="X124" s="18">
        <v>0</v>
      </c>
      <c r="Y124" s="18">
        <v>0</v>
      </c>
      <c r="Z124" s="18">
        <v>0</v>
      </c>
    </row>
    <row r="125" spans="1:76">
      <c r="A125" s="30" t="s">
        <v>325</v>
      </c>
      <c r="B125" s="2" t="s">
        <v>81</v>
      </c>
      <c r="C125" s="7" t="s">
        <v>91</v>
      </c>
      <c r="E125" s="18">
        <v>28</v>
      </c>
      <c r="F125" s="18">
        <v>31</v>
      </c>
      <c r="G125" s="18">
        <v>64</v>
      </c>
      <c r="H125" s="18"/>
      <c r="I125" s="18"/>
      <c r="J125" s="18"/>
      <c r="K125" s="18"/>
      <c r="L125" s="18"/>
      <c r="M125" s="18"/>
      <c r="N125" s="18"/>
      <c r="O125" s="18"/>
      <c r="P125" s="18"/>
      <c r="Q125" s="18"/>
      <c r="R125" s="18"/>
      <c r="S125" s="18"/>
      <c r="T125" s="18"/>
      <c r="U125" s="18"/>
      <c r="V125" s="18"/>
      <c r="W125" s="18"/>
      <c r="X125" s="18"/>
      <c r="Y125" s="18"/>
      <c r="Z125" s="18"/>
    </row>
    <row r="126" spans="1:76">
      <c r="A126" s="2" t="s">
        <v>326</v>
      </c>
      <c r="B126" s="2" t="s">
        <v>81</v>
      </c>
      <c r="E126" s="18">
        <v>28816</v>
      </c>
      <c r="F126" s="18">
        <v>16646</v>
      </c>
      <c r="G126" s="18">
        <v>16736</v>
      </c>
      <c r="H126" s="18">
        <v>13743</v>
      </c>
      <c r="I126" s="18">
        <v>11771</v>
      </c>
      <c r="J126" s="18">
        <v>11977</v>
      </c>
      <c r="K126" s="18">
        <v>13393</v>
      </c>
      <c r="L126" s="18">
        <v>51898</v>
      </c>
      <c r="M126" s="18">
        <v>54868</v>
      </c>
      <c r="N126" s="18">
        <v>56222</v>
      </c>
      <c r="O126" s="18">
        <v>60283</v>
      </c>
      <c r="P126" s="18">
        <v>71696</v>
      </c>
      <c r="Q126" s="18">
        <v>70253</v>
      </c>
      <c r="R126" s="18">
        <v>72623</v>
      </c>
      <c r="S126" s="18">
        <v>75568</v>
      </c>
      <c r="T126" s="18">
        <v>82871</v>
      </c>
      <c r="U126" s="18">
        <v>83829</v>
      </c>
      <c r="V126" s="18">
        <v>88710</v>
      </c>
      <c r="W126" s="18">
        <v>93057</v>
      </c>
      <c r="X126" s="18">
        <v>97427</v>
      </c>
      <c r="Y126" s="18">
        <v>91062</v>
      </c>
      <c r="Z126" s="18">
        <v>103182</v>
      </c>
    </row>
    <row r="127" spans="1:76" ht="4.1500000000000004" customHeight="1">
      <c r="A127" s="12"/>
      <c r="C127" s="14"/>
      <c r="D127" s="7"/>
      <c r="E127" s="57"/>
      <c r="F127" s="57"/>
      <c r="G127" s="58"/>
      <c r="H127" s="58"/>
      <c r="I127" s="58"/>
      <c r="J127" s="58"/>
      <c r="K127" s="58"/>
      <c r="L127" s="58"/>
      <c r="M127" s="58"/>
      <c r="N127" s="58"/>
      <c r="O127" s="58"/>
      <c r="P127" s="58"/>
      <c r="Q127" s="58"/>
      <c r="R127" s="58"/>
      <c r="S127" s="58"/>
      <c r="T127" s="58"/>
      <c r="U127" s="58"/>
      <c r="V127" s="58"/>
      <c r="W127" s="58"/>
      <c r="X127" s="58"/>
      <c r="Y127" s="58"/>
      <c r="Z127" s="58"/>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P127" s="17"/>
      <c r="BQ127" s="17"/>
      <c r="BR127" s="17"/>
      <c r="BS127" s="17"/>
      <c r="BT127" s="17"/>
      <c r="BU127" s="17"/>
      <c r="BV127" s="17"/>
      <c r="BW127" s="17"/>
      <c r="BX127" s="17"/>
    </row>
    <row r="128" spans="1:76">
      <c r="A128" s="2" t="s">
        <v>327</v>
      </c>
      <c r="B128" s="2" t="s">
        <v>81</v>
      </c>
      <c r="E128" s="18">
        <v>160408</v>
      </c>
      <c r="F128" s="18">
        <v>156783</v>
      </c>
      <c r="G128" s="18">
        <v>166525</v>
      </c>
      <c r="H128" s="18">
        <v>169247</v>
      </c>
      <c r="I128" s="18">
        <v>182005</v>
      </c>
      <c r="J128" s="18">
        <v>195680</v>
      </c>
      <c r="K128" s="18">
        <v>206096</v>
      </c>
      <c r="L128" s="18"/>
      <c r="M128" s="18"/>
      <c r="N128" s="18"/>
      <c r="O128" s="18"/>
      <c r="P128" s="18"/>
      <c r="Q128" s="18"/>
      <c r="R128" s="18"/>
      <c r="S128" s="18"/>
      <c r="T128" s="18"/>
      <c r="U128" s="18"/>
      <c r="V128" s="18"/>
      <c r="W128" s="18"/>
      <c r="X128" s="18"/>
      <c r="Y128" s="18"/>
      <c r="Z128" s="18"/>
    </row>
    <row r="129" spans="1:76" ht="4.1500000000000004" customHeight="1">
      <c r="A129" s="12"/>
      <c r="C129" s="14"/>
      <c r="D129" s="7"/>
      <c r="E129" s="57"/>
      <c r="F129" s="57"/>
      <c r="G129" s="58"/>
      <c r="H129" s="58"/>
      <c r="I129" s="58"/>
      <c r="J129" s="58"/>
      <c r="K129" s="58"/>
      <c r="L129" s="58"/>
      <c r="M129" s="58"/>
      <c r="N129" s="58"/>
      <c r="O129" s="58"/>
      <c r="P129" s="58"/>
      <c r="Q129" s="58"/>
      <c r="R129" s="58"/>
      <c r="S129" s="58"/>
      <c r="T129" s="58"/>
      <c r="U129" s="58"/>
      <c r="V129" s="58"/>
      <c r="W129" s="58"/>
      <c r="X129" s="58"/>
      <c r="Y129" s="58"/>
      <c r="Z129" s="58"/>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P129" s="17"/>
      <c r="BQ129" s="17"/>
      <c r="BR129" s="17"/>
      <c r="BS129" s="17"/>
      <c r="BT129" s="17"/>
      <c r="BU129" s="17"/>
      <c r="BV129" s="17"/>
      <c r="BW129" s="17"/>
      <c r="BX129" s="17"/>
    </row>
    <row r="130" spans="1:76">
      <c r="A130" s="2" t="s">
        <v>328</v>
      </c>
      <c r="B130" s="2" t="s">
        <v>81</v>
      </c>
      <c r="C130" s="7" t="s">
        <v>89</v>
      </c>
      <c r="E130" s="18"/>
      <c r="F130" s="18">
        <v>24354.9</v>
      </c>
      <c r="G130" s="18">
        <v>26632</v>
      </c>
      <c r="H130" s="18">
        <v>30479.1</v>
      </c>
      <c r="I130" s="18">
        <v>33218.699999999997</v>
      </c>
      <c r="J130" s="18">
        <v>35322.699999999997</v>
      </c>
      <c r="K130" s="18">
        <v>37182</v>
      </c>
      <c r="L130" s="18"/>
      <c r="M130" s="18"/>
      <c r="N130" s="18"/>
      <c r="O130" s="18"/>
      <c r="P130" s="18"/>
      <c r="Q130" s="18"/>
      <c r="R130" s="18"/>
      <c r="S130" s="18"/>
      <c r="T130" s="18"/>
      <c r="U130" s="18"/>
      <c r="V130" s="18"/>
      <c r="W130" s="18"/>
      <c r="X130" s="18"/>
      <c r="Y130" s="18"/>
      <c r="Z130" s="18"/>
    </row>
    <row r="131" spans="1:76" ht="4.1500000000000004" customHeight="1">
      <c r="A131" s="12"/>
      <c r="C131" s="14"/>
      <c r="D131" s="7"/>
      <c r="E131" s="57"/>
      <c r="F131" s="57"/>
      <c r="G131" s="58"/>
      <c r="H131" s="58"/>
      <c r="I131" s="58"/>
      <c r="J131" s="58"/>
      <c r="K131" s="58"/>
      <c r="L131" s="58"/>
      <c r="M131" s="58"/>
      <c r="N131" s="58"/>
      <c r="O131" s="58"/>
      <c r="P131" s="58"/>
      <c r="Q131" s="58"/>
      <c r="R131" s="58"/>
      <c r="S131" s="58"/>
      <c r="T131" s="58"/>
      <c r="U131" s="58"/>
      <c r="V131" s="58"/>
      <c r="W131" s="58"/>
      <c r="X131" s="58"/>
      <c r="Y131" s="58"/>
      <c r="Z131" s="58"/>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P131" s="17"/>
      <c r="BQ131" s="17"/>
      <c r="BR131" s="17"/>
      <c r="BS131" s="17"/>
      <c r="BT131" s="17"/>
      <c r="BU131" s="17"/>
      <c r="BV131" s="17"/>
      <c r="BW131" s="17"/>
      <c r="BX131" s="17"/>
    </row>
    <row r="132" spans="1:76">
      <c r="A132" s="2" t="s">
        <v>329</v>
      </c>
      <c r="B132" s="2" t="s">
        <v>81</v>
      </c>
      <c r="C132" s="7" t="s">
        <v>89</v>
      </c>
      <c r="E132" s="18">
        <v>160408</v>
      </c>
      <c r="F132" s="18">
        <v>181137.9</v>
      </c>
      <c r="G132" s="18">
        <v>193157</v>
      </c>
      <c r="H132" s="18">
        <v>199726.1</v>
      </c>
      <c r="I132" s="18">
        <v>215223.7</v>
      </c>
      <c r="J132" s="18">
        <v>231002.7</v>
      </c>
      <c r="K132" s="18">
        <v>243278</v>
      </c>
      <c r="L132" s="18">
        <v>258932</v>
      </c>
      <c r="M132" s="18">
        <v>280109</v>
      </c>
      <c r="N132" s="18">
        <v>324569</v>
      </c>
      <c r="O132" s="18">
        <v>339239</v>
      </c>
      <c r="P132" s="18">
        <v>356100</v>
      </c>
      <c r="Q132" s="18">
        <v>377739</v>
      </c>
      <c r="R132" s="18">
        <v>382644</v>
      </c>
      <c r="S132" s="18">
        <v>413845</v>
      </c>
      <c r="T132" s="18">
        <v>417898</v>
      </c>
      <c r="U132" s="18">
        <v>428691</v>
      </c>
      <c r="V132" s="18">
        <v>447807</v>
      </c>
      <c r="W132" s="18">
        <v>460282</v>
      </c>
      <c r="X132" s="18">
        <v>484653</v>
      </c>
      <c r="Y132" s="18">
        <v>578549</v>
      </c>
      <c r="Z132" s="18">
        <v>651916</v>
      </c>
    </row>
    <row r="133" spans="1:76" ht="4.1500000000000004" customHeight="1">
      <c r="A133" s="12"/>
      <c r="C133" s="14"/>
      <c r="D133" s="7"/>
      <c r="E133" s="57"/>
      <c r="F133" s="57"/>
      <c r="G133" s="58"/>
      <c r="H133" s="58"/>
      <c r="I133" s="58"/>
      <c r="J133" s="58"/>
      <c r="K133" s="58"/>
      <c r="L133" s="58"/>
      <c r="M133" s="58"/>
      <c r="N133" s="58"/>
      <c r="O133" s="58"/>
      <c r="P133" s="58"/>
      <c r="Q133" s="58"/>
      <c r="R133" s="58"/>
      <c r="S133" s="58"/>
      <c r="T133" s="58"/>
      <c r="U133" s="58"/>
      <c r="V133" s="58"/>
      <c r="W133" s="58"/>
      <c r="X133" s="58"/>
      <c r="Y133" s="58"/>
      <c r="Z133" s="58"/>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P133" s="17"/>
      <c r="BQ133" s="17"/>
      <c r="BR133" s="17"/>
      <c r="BS133" s="17"/>
      <c r="BT133" s="17"/>
      <c r="BU133" s="17"/>
      <c r="BV133" s="17"/>
      <c r="BW133" s="17"/>
      <c r="BX133" s="17"/>
    </row>
    <row r="134" spans="1:76">
      <c r="A134" s="2" t="s">
        <v>330</v>
      </c>
      <c r="B134" s="2" t="s">
        <v>81</v>
      </c>
      <c r="C134" s="7"/>
      <c r="E134" s="17">
        <f>'Table 3'!I15</f>
        <v>155728</v>
      </c>
      <c r="F134" s="17">
        <f>'Table 3'!J15</f>
        <v>180277</v>
      </c>
      <c r="G134" s="17">
        <f>'Table 3'!K15</f>
        <v>193214</v>
      </c>
      <c r="H134" s="17">
        <f>'Table 3'!L15</f>
        <v>201402</v>
      </c>
      <c r="I134" s="17">
        <f>'Table 3'!M15</f>
        <v>215634</v>
      </c>
      <c r="J134" s="17">
        <f>'Table 3'!N15</f>
        <v>229427</v>
      </c>
      <c r="K134" s="17">
        <f>'Table 3'!O15</f>
        <v>241977</v>
      </c>
      <c r="L134" s="17">
        <f>'Table 3'!P15</f>
        <v>259197</v>
      </c>
      <c r="M134" s="17">
        <f>'Table 3'!Q15</f>
        <v>280335</v>
      </c>
      <c r="N134" s="17">
        <f>'Table 3'!R15</f>
        <v>324889</v>
      </c>
      <c r="O134" s="17">
        <f>'Table 3'!S15</f>
        <v>340354</v>
      </c>
      <c r="P134" s="17">
        <f>'Table 3'!T15</f>
        <v>356710</v>
      </c>
      <c r="Q134" s="17">
        <f>'Table 3'!U15</f>
        <v>377948</v>
      </c>
      <c r="R134" s="17">
        <f>'Table 3'!V15</f>
        <v>383351</v>
      </c>
      <c r="S134" s="17">
        <f>'Table 3'!W15</f>
        <v>415691</v>
      </c>
      <c r="T134" s="17">
        <f>'Table 3'!X15</f>
        <v>418956</v>
      </c>
      <c r="U134" s="17">
        <f>'Table 3'!Y15</f>
        <v>430739</v>
      </c>
      <c r="V134" s="17">
        <f>'Table 3'!Z15</f>
        <v>449712</v>
      </c>
      <c r="W134" s="17">
        <f>'Table 3'!AA15</f>
        <v>461490</v>
      </c>
      <c r="X134" s="17">
        <f>'Table 3'!AB15</f>
        <v>485869</v>
      </c>
      <c r="Y134" s="17">
        <f>'Table 3'!AC15</f>
        <v>578117</v>
      </c>
      <c r="Z134" s="17">
        <f>'Table 3'!AD15</f>
        <v>651916</v>
      </c>
    </row>
    <row r="135" spans="1:76">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76">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76">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76">
      <c r="A138" s="22" t="s">
        <v>331</v>
      </c>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76">
      <c r="A139" s="22" t="s">
        <v>332</v>
      </c>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76">
      <c r="A140" s="22" t="s">
        <v>333</v>
      </c>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76">
      <c r="A141" s="22" t="s">
        <v>334</v>
      </c>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76">
      <c r="A142" s="22" t="s">
        <v>335</v>
      </c>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76">
      <c r="A143" s="22" t="s">
        <v>336</v>
      </c>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76">
      <c r="A144" s="22" t="s">
        <v>337</v>
      </c>
    </row>
    <row r="145" spans="1:1">
      <c r="A145" s="22" t="s">
        <v>338</v>
      </c>
    </row>
    <row r="146" spans="1:1">
      <c r="A146" s="22" t="s">
        <v>339</v>
      </c>
    </row>
  </sheetData>
  <pageMargins left="0.7" right="0.7" top="0.75" bottom="0.75" header="0.3" footer="0.3"/>
  <pageSetup paperSize="9" orientation="portrait" horizontalDpi="1200" verticalDpi="1200" r:id="rId1"/>
  <headerFooter>
    <oddHeader>&amp;C&amp;"Calibri"&amp;10&amp;KFF0000OFFICIAL&amp;1#</oddHeader>
    <oddFooter>&amp;C&amp;1#&amp;"Calibri"&amp;10&amp;KFF0000OFFICIAL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ACB4A-7001-4063-BEE9-72E010DCF9FE}">
  <dimension ref="A1:BT165"/>
  <sheetViews>
    <sheetView workbookViewId="0">
      <pane xSplit="2" ySplit="4" topLeftCell="J5" activePane="bottomRight" state="frozen"/>
      <selection pane="bottomRight"/>
      <selection pane="bottomLeft" activeCell="B23" sqref="B23"/>
      <selection pane="topRight" activeCell="B23" sqref="B23"/>
    </sheetView>
  </sheetViews>
  <sheetFormatPr defaultColWidth="8.7109375" defaultRowHeight="15"/>
  <cols>
    <col min="1" max="1" width="61.7109375" style="23" customWidth="1"/>
    <col min="2" max="2" width="9.5703125" style="2" customWidth="1"/>
    <col min="3" max="3" width="6.7109375" style="7" customWidth="1"/>
    <col min="4" max="4" width="14.5703125" style="2" customWidth="1"/>
    <col min="5" max="72" width="10.7109375" style="2" customWidth="1"/>
    <col min="73" max="78" width="10.5703125" style="2" customWidth="1"/>
    <col min="79" max="16384" width="8.7109375" style="2"/>
  </cols>
  <sheetData>
    <row r="1" spans="1:72" ht="15.75">
      <c r="A1" s="6" t="s">
        <v>340</v>
      </c>
    </row>
    <row r="2" spans="1:72" ht="15.75">
      <c r="A2" s="40" t="s">
        <v>186</v>
      </c>
    </row>
    <row r="3" spans="1:72" s="42" customFormat="1" ht="14.65" customHeight="1">
      <c r="A3" s="31"/>
      <c r="B3" s="31" t="s">
        <v>19</v>
      </c>
      <c r="C3" s="9" t="s">
        <v>20</v>
      </c>
      <c r="D3" s="8" t="s">
        <v>341</v>
      </c>
      <c r="E3" s="28" t="s">
        <v>342</v>
      </c>
      <c r="F3" s="28" t="s">
        <v>343</v>
      </c>
      <c r="G3" s="28" t="s">
        <v>344</v>
      </c>
      <c r="H3" s="28" t="s">
        <v>345</v>
      </c>
      <c r="I3" s="28" t="s">
        <v>346</v>
      </c>
      <c r="J3" s="28" t="s">
        <v>347</v>
      </c>
      <c r="K3" s="28" t="s">
        <v>348</v>
      </c>
      <c r="L3" s="28" t="s">
        <v>349</v>
      </c>
      <c r="M3" s="28" t="s">
        <v>350</v>
      </c>
      <c r="N3" s="28" t="s">
        <v>351</v>
      </c>
      <c r="O3" s="28" t="s">
        <v>352</v>
      </c>
      <c r="P3" s="28" t="s">
        <v>353</v>
      </c>
      <c r="Q3" s="28" t="s">
        <v>354</v>
      </c>
      <c r="R3" s="28" t="s">
        <v>355</v>
      </c>
      <c r="S3" s="28" t="s">
        <v>356</v>
      </c>
      <c r="T3" s="28" t="s">
        <v>357</v>
      </c>
      <c r="U3" s="28" t="s">
        <v>358</v>
      </c>
      <c r="V3" s="28" t="s">
        <v>22</v>
      </c>
      <c r="W3" s="10" t="s">
        <v>23</v>
      </c>
      <c r="X3" s="10" t="s">
        <v>24</v>
      </c>
      <c r="Y3" s="10" t="s">
        <v>25</v>
      </c>
      <c r="Z3" s="10" t="s">
        <v>26</v>
      </c>
      <c r="AA3" s="10" t="s">
        <v>27</v>
      </c>
      <c r="AB3" s="10" t="s">
        <v>28</v>
      </c>
      <c r="AC3" s="28" t="s">
        <v>29</v>
      </c>
      <c r="AD3" s="28" t="s">
        <v>30</v>
      </c>
      <c r="AE3" s="28" t="s">
        <v>31</v>
      </c>
      <c r="AF3" s="28" t="s">
        <v>32</v>
      </c>
      <c r="AG3" s="28" t="s">
        <v>33</v>
      </c>
      <c r="AH3" s="28" t="s">
        <v>34</v>
      </c>
      <c r="AI3" s="28" t="s">
        <v>35</v>
      </c>
      <c r="AJ3" s="28" t="s">
        <v>36</v>
      </c>
      <c r="AK3" s="28" t="s">
        <v>37</v>
      </c>
      <c r="AL3" s="28" t="s">
        <v>38</v>
      </c>
      <c r="AM3" s="28" t="s">
        <v>39</v>
      </c>
      <c r="AN3" s="28" t="s">
        <v>40</v>
      </c>
      <c r="AO3" s="28" t="s">
        <v>41</v>
      </c>
      <c r="AP3" s="28" t="s">
        <v>42</v>
      </c>
      <c r="AQ3" s="28" t="s">
        <v>43</v>
      </c>
      <c r="AR3" s="28" t="s">
        <v>44</v>
      </c>
      <c r="AS3" s="28" t="s">
        <v>45</v>
      </c>
      <c r="AT3" s="28" t="s">
        <v>46</v>
      </c>
      <c r="AU3" s="28" t="s">
        <v>47</v>
      </c>
      <c r="AV3" s="28" t="s">
        <v>48</v>
      </c>
      <c r="AW3" s="10" t="s">
        <v>49</v>
      </c>
      <c r="AX3" s="10" t="s">
        <v>50</v>
      </c>
      <c r="AY3" s="10" t="s">
        <v>51</v>
      </c>
      <c r="AZ3" s="10" t="s">
        <v>52</v>
      </c>
      <c r="BA3" s="10" t="s">
        <v>53</v>
      </c>
      <c r="BB3" s="10" t="s">
        <v>54</v>
      </c>
      <c r="BC3" s="41" t="s">
        <v>55</v>
      </c>
      <c r="BD3" s="41" t="s">
        <v>56</v>
      </c>
      <c r="BE3" s="41" t="s">
        <v>57</v>
      </c>
      <c r="BF3" s="41" t="s">
        <v>58</v>
      </c>
      <c r="BG3" s="41" t="s">
        <v>59</v>
      </c>
      <c r="BH3" s="41" t="s">
        <v>60</v>
      </c>
      <c r="BI3" s="41" t="s">
        <v>61</v>
      </c>
      <c r="BJ3" s="41" t="s">
        <v>62</v>
      </c>
      <c r="BK3" s="41" t="s">
        <v>63</v>
      </c>
      <c r="BL3" s="41" t="s">
        <v>64</v>
      </c>
      <c r="BM3" s="41" t="s">
        <v>65</v>
      </c>
      <c r="BN3" s="41" t="s">
        <v>66</v>
      </c>
      <c r="BO3" s="41" t="s">
        <v>67</v>
      </c>
      <c r="BP3" s="41" t="s">
        <v>68</v>
      </c>
      <c r="BQ3" s="41" t="s">
        <v>69</v>
      </c>
      <c r="BR3" s="41" t="s">
        <v>70</v>
      </c>
      <c r="BS3" s="10" t="s">
        <v>71</v>
      </c>
      <c r="BT3" s="10" t="s">
        <v>72</v>
      </c>
    </row>
    <row r="4" spans="1:72" s="29" customFormat="1">
      <c r="A4" s="31"/>
      <c r="B4" s="31"/>
      <c r="C4" s="9"/>
      <c r="D4" s="8"/>
      <c r="E4" s="28"/>
      <c r="F4" s="28"/>
      <c r="G4" s="28"/>
      <c r="H4" s="28"/>
      <c r="I4" s="28"/>
      <c r="J4" s="28"/>
      <c r="K4" s="28"/>
      <c r="L4" s="28"/>
      <c r="M4" s="28"/>
      <c r="N4" s="28"/>
      <c r="O4" s="28"/>
      <c r="P4" s="28"/>
      <c r="Q4" s="28"/>
      <c r="R4" s="28"/>
      <c r="S4" s="28"/>
      <c r="T4" s="28"/>
      <c r="U4" s="28"/>
      <c r="V4" s="28"/>
      <c r="W4" s="10"/>
      <c r="BS4" s="10"/>
      <c r="BT4" s="10"/>
    </row>
    <row r="5" spans="1:72" ht="4.1500000000000004" customHeight="1">
      <c r="A5" s="12"/>
      <c r="B5" s="13"/>
      <c r="C5" s="14"/>
      <c r="D5" s="7"/>
      <c r="E5" s="15"/>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O5" s="17"/>
      <c r="BP5" s="17"/>
      <c r="BQ5" s="17"/>
      <c r="BR5" s="17"/>
      <c r="BS5" s="17"/>
      <c r="BT5" s="17"/>
    </row>
    <row r="6" spans="1:72" s="44" customFormat="1" ht="15.75">
      <c r="A6" s="43" t="s">
        <v>359</v>
      </c>
      <c r="D6" s="45"/>
    </row>
    <row r="7" spans="1:72" ht="4.1500000000000004" customHeight="1">
      <c r="A7" s="12"/>
      <c r="B7" s="13"/>
      <c r="C7" s="14"/>
      <c r="D7" s="7"/>
      <c r="E7" s="15"/>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O7" s="17"/>
      <c r="BP7" s="17"/>
      <c r="BQ7" s="17"/>
      <c r="BR7" s="17"/>
      <c r="BS7" s="17"/>
      <c r="BT7" s="17"/>
    </row>
    <row r="8" spans="1:72" s="44" customFormat="1">
      <c r="A8" s="46" t="s">
        <v>80</v>
      </c>
      <c r="B8" s="2" t="s">
        <v>81</v>
      </c>
      <c r="D8" s="45"/>
      <c r="E8" s="17">
        <f>E59</f>
        <v>1987.2235265043876</v>
      </c>
      <c r="F8" s="17">
        <f t="shared" ref="F8:BQ8" si="0">F59</f>
        <v>2088.6333868775496</v>
      </c>
      <c r="G8" s="17">
        <f t="shared" si="0"/>
        <v>2243.3090324972209</v>
      </c>
      <c r="H8" s="17">
        <f t="shared" si="0"/>
        <v>2473.7859878907707</v>
      </c>
      <c r="I8" s="17">
        <f t="shared" si="0"/>
        <v>2635.6320276782412</v>
      </c>
      <c r="J8" s="17">
        <f t="shared" si="0"/>
        <v>2607.974793031015</v>
      </c>
      <c r="K8" s="17">
        <f t="shared" si="0"/>
        <v>2895.8149017669598</v>
      </c>
      <c r="L8" s="17">
        <f t="shared" si="0"/>
        <v>3281.9918448041526</v>
      </c>
      <c r="M8" s="17">
        <f t="shared" si="0"/>
        <v>3341.4036821944896</v>
      </c>
      <c r="N8" s="17">
        <f t="shared" si="0"/>
        <v>3437.6918324477952</v>
      </c>
      <c r="O8" s="17">
        <f t="shared" si="0"/>
        <v>3816.6983813171883</v>
      </c>
      <c r="P8" s="17">
        <f t="shared" si="0"/>
        <v>4454.8634622513291</v>
      </c>
      <c r="Q8" s="17">
        <f t="shared" si="0"/>
        <v>4889.1844804151742</v>
      </c>
      <c r="R8" s="17">
        <f t="shared" si="0"/>
        <v>5211.8522179661441</v>
      </c>
      <c r="S8" s="17">
        <f t="shared" si="0"/>
        <v>5718.9015198319539</v>
      </c>
      <c r="T8" s="17">
        <f t="shared" si="0"/>
        <v>6378.5777832694921</v>
      </c>
      <c r="U8" s="17">
        <f t="shared" si="0"/>
        <v>7332.2402075868031</v>
      </c>
      <c r="V8" s="17">
        <f t="shared" si="0"/>
        <v>8290</v>
      </c>
      <c r="W8" s="17">
        <f t="shared" si="0"/>
        <v>9135</v>
      </c>
      <c r="X8" s="17">
        <f t="shared" si="0"/>
        <v>9735</v>
      </c>
      <c r="Y8" s="17">
        <f t="shared" si="0"/>
        <v>12228</v>
      </c>
      <c r="Z8" s="17">
        <f t="shared" si="0"/>
        <v>15643</v>
      </c>
      <c r="AA8" s="17">
        <f t="shared" si="0"/>
        <v>18727</v>
      </c>
      <c r="AB8" s="17">
        <f t="shared" si="0"/>
        <v>21890</v>
      </c>
      <c r="AC8" s="17">
        <f t="shared" si="0"/>
        <v>24019</v>
      </c>
      <c r="AD8" s="17">
        <f t="shared" si="0"/>
        <v>26129</v>
      </c>
      <c r="AE8" s="17">
        <f t="shared" si="0"/>
        <v>30321</v>
      </c>
      <c r="AF8" s="17">
        <f t="shared" si="0"/>
        <v>35993</v>
      </c>
      <c r="AG8" s="17">
        <f t="shared" si="0"/>
        <v>41499</v>
      </c>
      <c r="AH8" s="17">
        <f t="shared" si="0"/>
        <v>45463</v>
      </c>
      <c r="AI8" s="17">
        <f t="shared" si="0"/>
        <v>49981</v>
      </c>
      <c r="AJ8" s="17">
        <f t="shared" si="0"/>
        <v>58817</v>
      </c>
      <c r="AK8" s="17">
        <f t="shared" si="0"/>
        <v>66206</v>
      </c>
      <c r="AL8" s="17">
        <f t="shared" si="0"/>
        <v>74724</v>
      </c>
      <c r="AM8" s="17">
        <f t="shared" si="0"/>
        <v>83491</v>
      </c>
      <c r="AN8" s="17">
        <f t="shared" si="0"/>
        <v>90748</v>
      </c>
      <c r="AO8" s="17">
        <f t="shared" si="0"/>
        <v>98625</v>
      </c>
      <c r="AP8" s="17">
        <f t="shared" si="0"/>
        <v>100227</v>
      </c>
      <c r="AQ8" s="17">
        <f t="shared" si="0"/>
        <v>95840</v>
      </c>
      <c r="AR8" s="17">
        <f t="shared" si="0"/>
        <v>97633</v>
      </c>
      <c r="AS8" s="17">
        <f t="shared" si="0"/>
        <v>103824</v>
      </c>
      <c r="AT8" s="17">
        <f t="shared" si="0"/>
        <v>113458</v>
      </c>
      <c r="AU8" s="17">
        <f t="shared" si="0"/>
        <v>124429</v>
      </c>
      <c r="AV8" s="17">
        <f t="shared" si="0"/>
        <v>133592</v>
      </c>
      <c r="AW8" s="17">
        <f t="shared" si="0"/>
        <v>140736</v>
      </c>
      <c r="AX8" s="17">
        <f t="shared" si="0"/>
        <v>152063</v>
      </c>
      <c r="AY8" s="17">
        <f t="shared" si="0"/>
        <v>166200</v>
      </c>
      <c r="AZ8" s="17">
        <f t="shared" si="0"/>
        <v>182995</v>
      </c>
      <c r="BA8" s="17">
        <f t="shared" si="0"/>
        <v>187589</v>
      </c>
      <c r="BB8" s="17">
        <f t="shared" si="0"/>
        <v>204613</v>
      </c>
      <c r="BC8" s="17">
        <f t="shared" si="0"/>
        <v>217775</v>
      </c>
      <c r="BD8" s="17">
        <f t="shared" si="0"/>
        <v>235985</v>
      </c>
      <c r="BE8" s="17">
        <f t="shared" si="0"/>
        <v>255943</v>
      </c>
      <c r="BF8" s="17">
        <f t="shared" si="0"/>
        <v>272637</v>
      </c>
      <c r="BG8" s="17">
        <f t="shared" si="0"/>
        <v>294917</v>
      </c>
      <c r="BH8" s="17">
        <f t="shared" si="0"/>
        <v>292600</v>
      </c>
      <c r="BI8" s="17">
        <f t="shared" si="0"/>
        <v>284662</v>
      </c>
      <c r="BJ8" s="17">
        <f t="shared" si="0"/>
        <v>302024</v>
      </c>
      <c r="BK8" s="17">
        <f t="shared" si="0"/>
        <v>329875</v>
      </c>
      <c r="BL8" s="17">
        <f t="shared" si="0"/>
        <v>351053</v>
      </c>
      <c r="BM8" s="17">
        <f t="shared" si="0"/>
        <v>360321</v>
      </c>
      <c r="BN8" s="17">
        <f t="shared" si="0"/>
        <v>378301</v>
      </c>
      <c r="BO8" s="17">
        <f t="shared" si="0"/>
        <v>386924</v>
      </c>
      <c r="BP8" s="17">
        <f t="shared" si="0"/>
        <v>409868</v>
      </c>
      <c r="BQ8" s="17">
        <f t="shared" si="0"/>
        <v>446906</v>
      </c>
      <c r="BR8" s="17">
        <f t="shared" ref="BR8:BT8" si="1">BR59</f>
        <v>485286</v>
      </c>
      <c r="BS8" s="17">
        <f t="shared" si="1"/>
        <v>469398</v>
      </c>
      <c r="BT8" s="17">
        <f t="shared" si="1"/>
        <v>519913</v>
      </c>
    </row>
    <row r="9" spans="1:72" s="44" customFormat="1">
      <c r="A9" s="46"/>
      <c r="B9" s="13" t="s">
        <v>84</v>
      </c>
      <c r="D9" s="45"/>
      <c r="E9" s="16">
        <f t="shared" ref="E9:AJ9" si="2">100*E8/E$49</f>
        <v>18.209520716104691</v>
      </c>
      <c r="F9" s="16">
        <f t="shared" si="2"/>
        <v>17.962900040196793</v>
      </c>
      <c r="G9" s="16">
        <f t="shared" si="2"/>
        <v>17.806074516574157</v>
      </c>
      <c r="H9" s="16">
        <f t="shared" si="2"/>
        <v>18.029211168600987</v>
      </c>
      <c r="I9" s="16">
        <f t="shared" si="2"/>
        <v>18.784405547565616</v>
      </c>
      <c r="J9" s="16">
        <f t="shared" si="2"/>
        <v>17.303142160272689</v>
      </c>
      <c r="K9" s="16">
        <f t="shared" si="2"/>
        <v>17.434165573551834</v>
      </c>
      <c r="L9" s="16">
        <f t="shared" si="2"/>
        <v>18.67845794094902</v>
      </c>
      <c r="M9" s="16">
        <f t="shared" si="2"/>
        <v>18.787763183550688</v>
      </c>
      <c r="N9" s="16">
        <f t="shared" si="2"/>
        <v>17.877642271817543</v>
      </c>
      <c r="O9" s="16">
        <f t="shared" si="2"/>
        <v>17.963469578374301</v>
      </c>
      <c r="P9" s="16">
        <f t="shared" si="2"/>
        <v>19.211106396357451</v>
      </c>
      <c r="Q9" s="16">
        <f t="shared" si="2"/>
        <v>20.055724343322563</v>
      </c>
      <c r="R9" s="16">
        <f t="shared" si="2"/>
        <v>19.178143280711453</v>
      </c>
      <c r="S9" s="16">
        <f t="shared" si="2"/>
        <v>19.582596630023129</v>
      </c>
      <c r="T9" s="16">
        <f t="shared" si="2"/>
        <v>19.478357661066639</v>
      </c>
      <c r="U9" s="16">
        <f t="shared" si="2"/>
        <v>19.871646722279806</v>
      </c>
      <c r="V9" s="16">
        <f t="shared" si="2"/>
        <v>20.537594450637929</v>
      </c>
      <c r="W9" s="16">
        <f t="shared" si="2"/>
        <v>20.50965424337674</v>
      </c>
      <c r="X9" s="16">
        <f t="shared" si="2"/>
        <v>19.543483497952302</v>
      </c>
      <c r="Y9" s="16">
        <f t="shared" si="2"/>
        <v>20.261470398170701</v>
      </c>
      <c r="Z9" s="16">
        <f t="shared" si="2"/>
        <v>21.957553128772354</v>
      </c>
      <c r="AA9" s="16">
        <f t="shared" si="2"/>
        <v>22.472489889959562</v>
      </c>
      <c r="AB9" s="16">
        <f t="shared" si="2"/>
        <v>22.757989728234879</v>
      </c>
      <c r="AC9" s="16">
        <f t="shared" si="2"/>
        <v>22.866744732908728</v>
      </c>
      <c r="AD9" s="16">
        <f t="shared" si="2"/>
        <v>22.007260231283006</v>
      </c>
      <c r="AE9" s="16">
        <f t="shared" si="2"/>
        <v>22.528921812656499</v>
      </c>
      <c r="AF9" s="16">
        <f t="shared" si="2"/>
        <v>23.628462078789987</v>
      </c>
      <c r="AG9" s="16">
        <f t="shared" si="2"/>
        <v>23.6027140931505</v>
      </c>
      <c r="AH9" s="16">
        <f t="shared" si="2"/>
        <v>24.006864686468646</v>
      </c>
      <c r="AI9" s="16">
        <f t="shared" si="2"/>
        <v>23.394525472280989</v>
      </c>
      <c r="AJ9" s="16">
        <f t="shared" si="2"/>
        <v>24.999362445489091</v>
      </c>
      <c r="AK9" s="16">
        <f t="shared" ref="AK9:BP9" si="3">100*AK8/AK$49</f>
        <v>25.409313857183431</v>
      </c>
      <c r="AL9" s="16">
        <f t="shared" si="3"/>
        <v>26.122431857033487</v>
      </c>
      <c r="AM9" s="16">
        <f t="shared" si="3"/>
        <v>25.747291617196726</v>
      </c>
      <c r="AN9" s="16">
        <f t="shared" si="3"/>
        <v>24.661994146214198</v>
      </c>
      <c r="AO9" s="16">
        <f t="shared" si="3"/>
        <v>24.38942963974123</v>
      </c>
      <c r="AP9" s="16">
        <f t="shared" si="3"/>
        <v>24.149920485759722</v>
      </c>
      <c r="AQ9" s="16">
        <f t="shared" si="3"/>
        <v>22.657746046005816</v>
      </c>
      <c r="AR9" s="16">
        <f t="shared" si="3"/>
        <v>21.990652626837097</v>
      </c>
      <c r="AS9" s="16">
        <f t="shared" si="3"/>
        <v>22.26205689878466</v>
      </c>
      <c r="AT9" s="16">
        <f t="shared" si="3"/>
        <v>22.897263218226108</v>
      </c>
      <c r="AU9" s="16">
        <f t="shared" si="3"/>
        <v>23.537746199653448</v>
      </c>
      <c r="AV9" s="16">
        <f t="shared" si="3"/>
        <v>24.016237099038754</v>
      </c>
      <c r="AW9" s="16">
        <f t="shared" si="3"/>
        <v>23.900469056215421</v>
      </c>
      <c r="AX9" s="16">
        <f t="shared" si="3"/>
        <v>24.489792631626415</v>
      </c>
      <c r="AY9" s="16">
        <f t="shared" si="3"/>
        <v>25.116287504420285</v>
      </c>
      <c r="AZ9" s="16">
        <f t="shared" si="3"/>
        <v>25.90584454652916</v>
      </c>
      <c r="BA9" s="16">
        <f t="shared" si="3"/>
        <v>24.827185509390812</v>
      </c>
      <c r="BB9" s="16">
        <f t="shared" si="3"/>
        <v>25.49662932549127</v>
      </c>
      <c r="BC9" s="16">
        <f t="shared" si="3"/>
        <v>25.223101824773135</v>
      </c>
      <c r="BD9" s="16">
        <f t="shared" si="3"/>
        <v>25.523232484920328</v>
      </c>
      <c r="BE9" s="16">
        <f t="shared" si="3"/>
        <v>25.634392189384197</v>
      </c>
      <c r="BF9" s="16">
        <f t="shared" si="3"/>
        <v>25.065850987833773</v>
      </c>
      <c r="BG9" s="16">
        <f t="shared" si="3"/>
        <v>25.023142314842392</v>
      </c>
      <c r="BH9" s="16">
        <f t="shared" si="3"/>
        <v>23.213600027926134</v>
      </c>
      <c r="BI9" s="16">
        <f t="shared" si="3"/>
        <v>21.8490426431737</v>
      </c>
      <c r="BJ9" s="16">
        <f t="shared" si="3"/>
        <v>21.300826998839128</v>
      </c>
      <c r="BK9" s="16">
        <f t="shared" si="3"/>
        <v>21.994540619974345</v>
      </c>
      <c r="BL9" s="16">
        <f t="shared" si="3"/>
        <v>22.848259694074798</v>
      </c>
      <c r="BM9" s="16">
        <f t="shared" si="3"/>
        <v>22.540447517223388</v>
      </c>
      <c r="BN9" s="16">
        <f t="shared" si="3"/>
        <v>23.305776774003562</v>
      </c>
      <c r="BO9" s="16">
        <f t="shared" si="3"/>
        <v>23.340395139418391</v>
      </c>
      <c r="BP9" s="16">
        <f t="shared" si="3"/>
        <v>23.297035094360641</v>
      </c>
      <c r="BQ9" s="16">
        <f t="shared" ref="BQ9:BT9" si="4">100*BQ8/BQ$49</f>
        <v>24.249543936718709</v>
      </c>
      <c r="BR9" s="16">
        <f t="shared" si="4"/>
        <v>24.93469418793687</v>
      </c>
      <c r="BS9" s="16">
        <f t="shared" si="4"/>
        <v>23.69660542409229</v>
      </c>
      <c r="BT9" s="16">
        <f t="shared" si="4"/>
        <v>25.141565865967227</v>
      </c>
    </row>
    <row r="10" spans="1:72" ht="4.1500000000000004" customHeight="1">
      <c r="A10" s="12"/>
      <c r="B10" s="13"/>
      <c r="C10" s="14"/>
      <c r="D10" s="7"/>
      <c r="E10" s="15"/>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O10" s="17"/>
      <c r="BP10" s="17"/>
      <c r="BQ10" s="17"/>
      <c r="BR10" s="17"/>
      <c r="BS10" s="17"/>
      <c r="BT10" s="17"/>
    </row>
    <row r="11" spans="1:72" ht="14.65" customHeight="1">
      <c r="A11" s="47" t="s">
        <v>360</v>
      </c>
      <c r="B11" s="2" t="s">
        <v>81</v>
      </c>
      <c r="C11" s="14"/>
      <c r="D11" s="7"/>
      <c r="E11" s="17">
        <f>E68</f>
        <v>1817.0364910586438</v>
      </c>
      <c r="F11" s="17">
        <f t="shared" ref="F11:BQ11" si="5">F68</f>
        <v>1886.8401877061679</v>
      </c>
      <c r="G11" s="17">
        <f t="shared" si="5"/>
        <v>2017.203399690733</v>
      </c>
      <c r="H11" s="17">
        <f t="shared" si="5"/>
        <v>2211.2117046316234</v>
      </c>
      <c r="I11" s="17">
        <f t="shared" si="5"/>
        <v>2336.5890939664346</v>
      </c>
      <c r="J11" s="17">
        <f t="shared" si="5"/>
        <v>2270.0319655030385</v>
      </c>
      <c r="K11" s="17">
        <f t="shared" si="5"/>
        <v>2515.1717169701051</v>
      </c>
      <c r="L11" s="17">
        <f t="shared" si="5"/>
        <v>2837.9081292078222</v>
      </c>
      <c r="M11" s="17">
        <f t="shared" si="5"/>
        <v>2838.1926730201776</v>
      </c>
      <c r="N11" s="17">
        <f t="shared" si="5"/>
        <v>2882.9016948331164</v>
      </c>
      <c r="O11" s="17">
        <f t="shared" si="5"/>
        <v>3226.6834730603073</v>
      </c>
      <c r="P11" s="17">
        <f t="shared" si="5"/>
        <v>3808.2373154623383</v>
      </c>
      <c r="Q11" s="17">
        <f t="shared" si="5"/>
        <v>4179.6569574793939</v>
      </c>
      <c r="R11" s="17">
        <f t="shared" si="5"/>
        <v>4453.2616216358683</v>
      </c>
      <c r="S11" s="17">
        <f t="shared" si="5"/>
        <v>4925.0861528594769</v>
      </c>
      <c r="T11" s="17">
        <f t="shared" si="5"/>
        <v>5505.506682352061</v>
      </c>
      <c r="U11" s="17">
        <f t="shared" si="5"/>
        <v>6366.2183908045981</v>
      </c>
      <c r="V11" s="17">
        <f t="shared" si="5"/>
        <v>7193</v>
      </c>
      <c r="W11" s="17">
        <f t="shared" si="5"/>
        <v>7895</v>
      </c>
      <c r="X11" s="17">
        <f t="shared" si="5"/>
        <v>8411</v>
      </c>
      <c r="Y11" s="17">
        <f t="shared" si="5"/>
        <v>10832</v>
      </c>
      <c r="Z11" s="17">
        <f t="shared" si="5"/>
        <v>14141</v>
      </c>
      <c r="AA11" s="17">
        <f t="shared" si="5"/>
        <v>16920</v>
      </c>
      <c r="AB11" s="17">
        <f t="shared" si="5"/>
        <v>19714</v>
      </c>
      <c r="AC11" s="17">
        <f t="shared" si="5"/>
        <v>21428</v>
      </c>
      <c r="AD11" s="17">
        <f t="shared" si="5"/>
        <v>23409</v>
      </c>
      <c r="AE11" s="17">
        <f t="shared" si="5"/>
        <v>27473</v>
      </c>
      <c r="AF11" s="17">
        <f t="shared" si="5"/>
        <v>32641</v>
      </c>
      <c r="AG11" s="17">
        <f t="shared" si="5"/>
        <v>37880</v>
      </c>
      <c r="AH11" s="17">
        <f t="shared" si="5"/>
        <v>41025</v>
      </c>
      <c r="AI11" s="17">
        <f t="shared" si="5"/>
        <v>44849</v>
      </c>
      <c r="AJ11" s="17">
        <f t="shared" si="5"/>
        <v>52970</v>
      </c>
      <c r="AK11" s="17">
        <f t="shared" si="5"/>
        <v>58841</v>
      </c>
      <c r="AL11" s="17">
        <f t="shared" si="5"/>
        <v>66467</v>
      </c>
      <c r="AM11" s="17">
        <f t="shared" si="5"/>
        <v>75076</v>
      </c>
      <c r="AN11" s="17">
        <f t="shared" si="5"/>
        <v>83452</v>
      </c>
      <c r="AO11" s="17">
        <f t="shared" si="5"/>
        <v>90773</v>
      </c>
      <c r="AP11" s="17">
        <f t="shared" si="5"/>
        <v>92739</v>
      </c>
      <c r="AQ11" s="17">
        <f t="shared" si="5"/>
        <v>87364</v>
      </c>
      <c r="AR11" s="17">
        <f t="shared" si="5"/>
        <v>88760</v>
      </c>
      <c r="AS11" s="17">
        <f t="shared" si="5"/>
        <v>93362</v>
      </c>
      <c r="AT11" s="17">
        <f t="shared" si="5"/>
        <v>104921</v>
      </c>
      <c r="AU11" s="17">
        <f t="shared" si="5"/>
        <v>115700</v>
      </c>
      <c r="AV11" s="17">
        <f t="shared" si="5"/>
        <v>124559</v>
      </c>
      <c r="AW11" s="17">
        <f t="shared" si="5"/>
        <v>130984</v>
      </c>
      <c r="AX11" s="17">
        <f t="shared" si="5"/>
        <v>138420</v>
      </c>
      <c r="AY11" s="17">
        <f t="shared" si="5"/>
        <v>151313</v>
      </c>
      <c r="AZ11" s="17">
        <f t="shared" si="5"/>
        <v>170354</v>
      </c>
      <c r="BA11" s="17">
        <f t="shared" si="5"/>
        <v>175371</v>
      </c>
      <c r="BB11" s="17">
        <f t="shared" si="5"/>
        <v>192391</v>
      </c>
      <c r="BC11" s="17">
        <f t="shared" si="5"/>
        <v>206734</v>
      </c>
      <c r="BD11" s="17">
        <f t="shared" si="5"/>
        <v>223986</v>
      </c>
      <c r="BE11" s="17">
        <f t="shared" si="5"/>
        <v>241987</v>
      </c>
      <c r="BF11" s="17">
        <f t="shared" si="5"/>
        <v>258252</v>
      </c>
      <c r="BG11" s="17">
        <f t="shared" si="5"/>
        <v>279317</v>
      </c>
      <c r="BH11" s="17">
        <f t="shared" si="5"/>
        <v>273674</v>
      </c>
      <c r="BI11" s="17">
        <f t="shared" si="5"/>
        <v>262167</v>
      </c>
      <c r="BJ11" s="17">
        <f t="shared" si="5"/>
        <v>282106</v>
      </c>
      <c r="BK11" s="17">
        <f t="shared" si="5"/>
        <v>311269</v>
      </c>
      <c r="BL11" s="17">
        <f t="shared" si="5"/>
        <v>327835</v>
      </c>
      <c r="BM11" s="17">
        <f t="shared" si="5"/>
        <v>340283</v>
      </c>
      <c r="BN11" s="17">
        <f t="shared" si="5"/>
        <v>353883</v>
      </c>
      <c r="BO11" s="17">
        <f t="shared" si="5"/>
        <v>362387</v>
      </c>
      <c r="BP11" s="17">
        <f t="shared" si="5"/>
        <v>379271</v>
      </c>
      <c r="BQ11" s="17">
        <f t="shared" si="5"/>
        <v>418053</v>
      </c>
      <c r="BR11" s="17">
        <f t="shared" ref="BR11:BT11" si="6">BR68</f>
        <v>448579</v>
      </c>
      <c r="BS11" s="17">
        <f t="shared" si="6"/>
        <v>431775</v>
      </c>
      <c r="BT11" s="17">
        <f t="shared" si="6"/>
        <v>473850</v>
      </c>
    </row>
    <row r="12" spans="1:72" s="44" customFormat="1">
      <c r="A12" s="46"/>
      <c r="B12" s="13" t="s">
        <v>84</v>
      </c>
      <c r="D12" s="45"/>
      <c r="E12" s="16">
        <f t="shared" ref="E12:AJ12" si="7">100*E11/E$49</f>
        <v>16.650046250233689</v>
      </c>
      <c r="F12" s="16">
        <f t="shared" si="7"/>
        <v>16.227415446164702</v>
      </c>
      <c r="G12" s="16">
        <f t="shared" si="7"/>
        <v>16.01138030010781</v>
      </c>
      <c r="H12" s="16">
        <f t="shared" si="7"/>
        <v>16.115542313050721</v>
      </c>
      <c r="I12" s="16">
        <f t="shared" si="7"/>
        <v>16.653097503048969</v>
      </c>
      <c r="J12" s="16">
        <f t="shared" si="7"/>
        <v>15.060991353299167</v>
      </c>
      <c r="K12" s="16">
        <f t="shared" si="7"/>
        <v>15.142514852318515</v>
      </c>
      <c r="L12" s="16">
        <f t="shared" si="7"/>
        <v>16.151090599327425</v>
      </c>
      <c r="M12" s="16">
        <f t="shared" si="7"/>
        <v>15.958350705764284</v>
      </c>
      <c r="N12" s="16">
        <f t="shared" si="7"/>
        <v>14.992468120199264</v>
      </c>
      <c r="O12" s="16">
        <f t="shared" si="7"/>
        <v>15.186536796066774</v>
      </c>
      <c r="P12" s="16">
        <f t="shared" si="7"/>
        <v>16.422602593739867</v>
      </c>
      <c r="Q12" s="16">
        <f t="shared" si="7"/>
        <v>17.145200416274484</v>
      </c>
      <c r="R12" s="16">
        <f t="shared" si="7"/>
        <v>16.386744265660393</v>
      </c>
      <c r="S12" s="16">
        <f t="shared" si="7"/>
        <v>16.864423205244066</v>
      </c>
      <c r="T12" s="16">
        <f t="shared" si="7"/>
        <v>16.812247480233488</v>
      </c>
      <c r="U12" s="16">
        <f t="shared" si="7"/>
        <v>17.253559517601492</v>
      </c>
      <c r="V12" s="16">
        <f t="shared" si="7"/>
        <v>17.819893472067385</v>
      </c>
      <c r="W12" s="16">
        <f t="shared" si="7"/>
        <v>17.725639874270318</v>
      </c>
      <c r="X12" s="16">
        <f t="shared" si="7"/>
        <v>16.885489440295512</v>
      </c>
      <c r="Y12" s="16">
        <f t="shared" si="7"/>
        <v>17.948335570247387</v>
      </c>
      <c r="Z12" s="16">
        <f t="shared" si="7"/>
        <v>19.849246231155778</v>
      </c>
      <c r="AA12" s="16">
        <f t="shared" si="7"/>
        <v>20.304081216324864</v>
      </c>
      <c r="AB12" s="16">
        <f t="shared" si="7"/>
        <v>20.495706235834739</v>
      </c>
      <c r="AC12" s="16">
        <f t="shared" si="7"/>
        <v>20.400041889203059</v>
      </c>
      <c r="AD12" s="16">
        <f t="shared" si="7"/>
        <v>19.716328782353091</v>
      </c>
      <c r="AE12" s="16">
        <f t="shared" si="7"/>
        <v>20.412818474295438</v>
      </c>
      <c r="AF12" s="16">
        <f t="shared" si="7"/>
        <v>21.427961845741784</v>
      </c>
      <c r="AG12" s="16">
        <f t="shared" si="7"/>
        <v>21.544394078135397</v>
      </c>
      <c r="AH12" s="16">
        <f t="shared" si="7"/>
        <v>21.663366336633665</v>
      </c>
      <c r="AI12" s="16">
        <f t="shared" si="7"/>
        <v>20.992398569583045</v>
      </c>
      <c r="AJ12" s="16">
        <f t="shared" si="7"/>
        <v>22.514174961959249</v>
      </c>
      <c r="AK12" s="16">
        <f t="shared" ref="AK12:BP12" si="8">100*AK11/AK$49</f>
        <v>22.582687923610099</v>
      </c>
      <c r="AL12" s="16">
        <f t="shared" si="8"/>
        <v>23.235903836002418</v>
      </c>
      <c r="AM12" s="16">
        <f t="shared" si="8"/>
        <v>23.15223994745136</v>
      </c>
      <c r="AN12" s="16">
        <f t="shared" si="8"/>
        <v>22.679207646337851</v>
      </c>
      <c r="AO12" s="16">
        <f t="shared" si="8"/>
        <v>22.447672463252022</v>
      </c>
      <c r="AP12" s="16">
        <f t="shared" si="8"/>
        <v>22.34567008818852</v>
      </c>
      <c r="AQ12" s="16">
        <f t="shared" si="8"/>
        <v>20.653916168230928</v>
      </c>
      <c r="AR12" s="16">
        <f t="shared" si="8"/>
        <v>19.992116673236104</v>
      </c>
      <c r="AS12" s="16">
        <f t="shared" si="8"/>
        <v>20.018783288876691</v>
      </c>
      <c r="AT12" s="16">
        <f t="shared" si="8"/>
        <v>21.174388356215527</v>
      </c>
      <c r="AU12" s="16">
        <f t="shared" si="8"/>
        <v>21.88651548513533</v>
      </c>
      <c r="AV12" s="16">
        <f t="shared" si="8"/>
        <v>22.392347422144798</v>
      </c>
      <c r="AW12" s="16">
        <f t="shared" si="8"/>
        <v>22.244337190621593</v>
      </c>
      <c r="AX12" s="16">
        <f t="shared" si="8"/>
        <v>22.292583311323124</v>
      </c>
      <c r="AY12" s="16">
        <f t="shared" si="8"/>
        <v>22.866551210326996</v>
      </c>
      <c r="AZ12" s="16">
        <f t="shared" si="8"/>
        <v>24.116310510557273</v>
      </c>
      <c r="BA12" s="16">
        <f t="shared" si="8"/>
        <v>23.210147449836484</v>
      </c>
      <c r="BB12" s="16">
        <f t="shared" si="8"/>
        <v>23.973657649125869</v>
      </c>
      <c r="BC12" s="16">
        <f t="shared" si="8"/>
        <v>23.944312857961883</v>
      </c>
      <c r="BD12" s="16">
        <f t="shared" si="8"/>
        <v>24.225466666810874</v>
      </c>
      <c r="BE12" s="16">
        <f t="shared" si="8"/>
        <v>24.236606051865117</v>
      </c>
      <c r="BF12" s="16">
        <f t="shared" si="8"/>
        <v>23.743314918041378</v>
      </c>
      <c r="BG12" s="16">
        <f t="shared" si="8"/>
        <v>23.699512208366531</v>
      </c>
      <c r="BH12" s="16">
        <f t="shared" si="8"/>
        <v>21.712094238013183</v>
      </c>
      <c r="BI12" s="16">
        <f t="shared" si="8"/>
        <v>20.122453866806666</v>
      </c>
      <c r="BJ12" s="16">
        <f t="shared" si="8"/>
        <v>19.896071508669877</v>
      </c>
      <c r="BK12" s="16">
        <f t="shared" si="8"/>
        <v>20.753978519859928</v>
      </c>
      <c r="BL12" s="16">
        <f t="shared" si="8"/>
        <v>21.337117805023777</v>
      </c>
      <c r="BM12" s="16">
        <f t="shared" si="8"/>
        <v>21.286938875345392</v>
      </c>
      <c r="BN12" s="16">
        <f t="shared" si="8"/>
        <v>21.801470792080124</v>
      </c>
      <c r="BO12" s="16">
        <f t="shared" si="8"/>
        <v>21.860251039967569</v>
      </c>
      <c r="BP12" s="16">
        <f t="shared" si="8"/>
        <v>21.557891314455521</v>
      </c>
      <c r="BQ12" s="16">
        <f t="shared" ref="BQ12:BT12" si="9">100*BQ11/BQ$49</f>
        <v>22.68395275824685</v>
      </c>
      <c r="BR12" s="16">
        <f t="shared" si="9"/>
        <v>23.048635617204152</v>
      </c>
      <c r="BS12" s="16">
        <f t="shared" si="9"/>
        <v>21.797284621978466</v>
      </c>
      <c r="BT12" s="16">
        <f t="shared" si="9"/>
        <v>22.914085598145402</v>
      </c>
    </row>
    <row r="13" spans="1:72" ht="4.1500000000000004" customHeight="1">
      <c r="A13" s="12"/>
      <c r="B13" s="13"/>
      <c r="C13" s="14"/>
      <c r="D13" s="7"/>
      <c r="E13" s="15"/>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O13" s="17"/>
      <c r="BP13" s="17"/>
      <c r="BQ13" s="17"/>
      <c r="BR13" s="17"/>
      <c r="BS13" s="17"/>
      <c r="BT13" s="17"/>
    </row>
    <row r="14" spans="1:72" ht="14.65" customHeight="1">
      <c r="A14" s="47" t="s">
        <v>361</v>
      </c>
      <c r="B14" s="2" t="s">
        <v>81</v>
      </c>
      <c r="C14" s="14"/>
      <c r="D14" s="7"/>
      <c r="E14" s="17">
        <f>E77</f>
        <v>170.18703544574365</v>
      </c>
      <c r="F14" s="17">
        <f t="shared" ref="F14:BQ14" si="10">F77</f>
        <v>201.79319917138176</v>
      </c>
      <c r="G14" s="17">
        <f t="shared" si="10"/>
        <v>226.10563280648796</v>
      </c>
      <c r="H14" s="17">
        <f t="shared" si="10"/>
        <v>262.57428325914731</v>
      </c>
      <c r="I14" s="17">
        <f t="shared" si="10"/>
        <v>299.04293371180665</v>
      </c>
      <c r="J14" s="17">
        <f t="shared" si="10"/>
        <v>337.94282752797659</v>
      </c>
      <c r="K14" s="17">
        <f t="shared" si="10"/>
        <v>380.64318479685454</v>
      </c>
      <c r="L14" s="17">
        <f t="shared" si="10"/>
        <v>444.08371559633031</v>
      </c>
      <c r="M14" s="17">
        <f t="shared" si="10"/>
        <v>503.21100917431198</v>
      </c>
      <c r="N14" s="17">
        <f t="shared" si="10"/>
        <v>554.790137614679</v>
      </c>
      <c r="O14" s="17">
        <f t="shared" si="10"/>
        <v>590.01490825688086</v>
      </c>
      <c r="P14" s="17">
        <f t="shared" si="10"/>
        <v>646.62614678899092</v>
      </c>
      <c r="Q14" s="17">
        <f t="shared" si="10"/>
        <v>709.52752293577987</v>
      </c>
      <c r="R14" s="17">
        <f t="shared" si="10"/>
        <v>758.59059633027539</v>
      </c>
      <c r="S14" s="17">
        <f t="shared" si="10"/>
        <v>793.81536697247725</v>
      </c>
      <c r="T14" s="17">
        <f t="shared" si="10"/>
        <v>873.07110091743129</v>
      </c>
      <c r="U14" s="17">
        <f t="shared" si="10"/>
        <v>964.90711009174311</v>
      </c>
      <c r="V14" s="17">
        <f t="shared" si="10"/>
        <v>1097</v>
      </c>
      <c r="W14" s="17">
        <f t="shared" si="10"/>
        <v>1240</v>
      </c>
      <c r="X14" s="17">
        <f t="shared" si="10"/>
        <v>1324</v>
      </c>
      <c r="Y14" s="17">
        <f t="shared" si="10"/>
        <v>1396</v>
      </c>
      <c r="Z14" s="17">
        <f t="shared" si="10"/>
        <v>1502</v>
      </c>
      <c r="AA14" s="17">
        <f t="shared" si="10"/>
        <v>1807</v>
      </c>
      <c r="AB14" s="17">
        <f t="shared" si="10"/>
        <v>2176</v>
      </c>
      <c r="AC14" s="17">
        <f t="shared" si="10"/>
        <v>2591</v>
      </c>
      <c r="AD14" s="17">
        <f t="shared" si="10"/>
        <v>2720</v>
      </c>
      <c r="AE14" s="17">
        <f t="shared" si="10"/>
        <v>2848</v>
      </c>
      <c r="AF14" s="17">
        <f t="shared" si="10"/>
        <v>3352</v>
      </c>
      <c r="AG14" s="17">
        <f t="shared" si="10"/>
        <v>3619</v>
      </c>
      <c r="AH14" s="17">
        <f t="shared" si="10"/>
        <v>4438</v>
      </c>
      <c r="AI14" s="17">
        <f t="shared" si="10"/>
        <v>5132</v>
      </c>
      <c r="AJ14" s="17">
        <f t="shared" si="10"/>
        <v>5847</v>
      </c>
      <c r="AK14" s="17">
        <f t="shared" si="10"/>
        <v>7365</v>
      </c>
      <c r="AL14" s="17">
        <f t="shared" si="10"/>
        <v>8257</v>
      </c>
      <c r="AM14" s="17">
        <f t="shared" si="10"/>
        <v>8415</v>
      </c>
      <c r="AN14" s="17">
        <f t="shared" si="10"/>
        <v>7296</v>
      </c>
      <c r="AO14" s="17">
        <f t="shared" si="10"/>
        <v>7852</v>
      </c>
      <c r="AP14" s="17">
        <f t="shared" si="10"/>
        <v>7488</v>
      </c>
      <c r="AQ14" s="17">
        <f t="shared" si="10"/>
        <v>8476</v>
      </c>
      <c r="AR14" s="17">
        <f t="shared" si="10"/>
        <v>8873</v>
      </c>
      <c r="AS14" s="17">
        <f t="shared" si="10"/>
        <v>10462</v>
      </c>
      <c r="AT14" s="17">
        <f t="shared" si="10"/>
        <v>8537</v>
      </c>
      <c r="AU14" s="17">
        <f t="shared" si="10"/>
        <v>8729</v>
      </c>
      <c r="AV14" s="17">
        <f t="shared" si="10"/>
        <v>9033</v>
      </c>
      <c r="AW14" s="17">
        <f t="shared" si="10"/>
        <v>9752</v>
      </c>
      <c r="AX14" s="17">
        <f t="shared" si="10"/>
        <v>13643</v>
      </c>
      <c r="AY14" s="17">
        <f t="shared" si="10"/>
        <v>14887</v>
      </c>
      <c r="AZ14" s="17">
        <f t="shared" si="10"/>
        <v>12641</v>
      </c>
      <c r="BA14" s="17">
        <f t="shared" si="10"/>
        <v>12218</v>
      </c>
      <c r="BB14" s="17">
        <f t="shared" si="10"/>
        <v>12222</v>
      </c>
      <c r="BC14" s="17">
        <f t="shared" si="10"/>
        <v>11041</v>
      </c>
      <c r="BD14" s="17">
        <f t="shared" si="10"/>
        <v>11999</v>
      </c>
      <c r="BE14" s="17">
        <f t="shared" si="10"/>
        <v>13956</v>
      </c>
      <c r="BF14" s="17">
        <f t="shared" si="10"/>
        <v>14385</v>
      </c>
      <c r="BG14" s="17">
        <f t="shared" si="10"/>
        <v>15600</v>
      </c>
      <c r="BH14" s="17">
        <f t="shared" si="10"/>
        <v>18926</v>
      </c>
      <c r="BI14" s="17">
        <f t="shared" si="10"/>
        <v>22495</v>
      </c>
      <c r="BJ14" s="17">
        <f t="shared" si="10"/>
        <v>19918</v>
      </c>
      <c r="BK14" s="17">
        <f t="shared" si="10"/>
        <v>18606</v>
      </c>
      <c r="BL14" s="17">
        <f t="shared" si="10"/>
        <v>23218</v>
      </c>
      <c r="BM14" s="17">
        <f t="shared" si="10"/>
        <v>20038</v>
      </c>
      <c r="BN14" s="17">
        <f t="shared" si="10"/>
        <v>24418</v>
      </c>
      <c r="BO14" s="17">
        <f t="shared" si="10"/>
        <v>24537</v>
      </c>
      <c r="BP14" s="17">
        <f t="shared" si="10"/>
        <v>30597</v>
      </c>
      <c r="BQ14" s="17">
        <f t="shared" si="10"/>
        <v>28853</v>
      </c>
      <c r="BR14" s="17">
        <f t="shared" ref="BR14:BT14" si="11">BR77</f>
        <v>36707</v>
      </c>
      <c r="BS14" s="17">
        <f t="shared" si="11"/>
        <v>37623</v>
      </c>
      <c r="BT14" s="17">
        <f t="shared" si="11"/>
        <v>46063</v>
      </c>
    </row>
    <row r="15" spans="1:72" s="44" customFormat="1">
      <c r="A15" s="46"/>
      <c r="B15" s="13" t="s">
        <v>84</v>
      </c>
      <c r="D15" s="45"/>
      <c r="E15" s="16">
        <f t="shared" ref="E15:AJ15" si="12">100*E14/E$49</f>
        <v>1.5594744658709987</v>
      </c>
      <c r="F15" s="16">
        <f t="shared" si="12"/>
        <v>1.7354845940320895</v>
      </c>
      <c r="G15" s="16">
        <f t="shared" si="12"/>
        <v>1.7946942164663471</v>
      </c>
      <c r="H15" s="16">
        <f t="shared" si="12"/>
        <v>1.9136688555502668</v>
      </c>
      <c r="I15" s="16">
        <f t="shared" si="12"/>
        <v>2.131308044516647</v>
      </c>
      <c r="J15" s="16">
        <f t="shared" si="12"/>
        <v>2.2421508069735219</v>
      </c>
      <c r="K15" s="16">
        <f t="shared" si="12"/>
        <v>2.2916507212333204</v>
      </c>
      <c r="L15" s="16">
        <f t="shared" si="12"/>
        <v>2.527367341621594</v>
      </c>
      <c r="M15" s="16">
        <f t="shared" si="12"/>
        <v>2.8294124777864043</v>
      </c>
      <c r="N15" s="16">
        <f t="shared" si="12"/>
        <v>2.8851741516182794</v>
      </c>
      <c r="O15" s="16">
        <f t="shared" si="12"/>
        <v>2.7769327823075298</v>
      </c>
      <c r="P15" s="16">
        <f t="shared" si="12"/>
        <v>2.7885038026175812</v>
      </c>
      <c r="Q15" s="16">
        <f t="shared" si="12"/>
        <v>2.9105239270480756</v>
      </c>
      <c r="R15" s="16">
        <f t="shared" si="12"/>
        <v>2.7913990150510575</v>
      </c>
      <c r="S15" s="16">
        <f t="shared" si="12"/>
        <v>2.7181734247790619</v>
      </c>
      <c r="T15" s="16">
        <f t="shared" si="12"/>
        <v>2.6661101808331491</v>
      </c>
      <c r="U15" s="16">
        <f t="shared" si="12"/>
        <v>2.6150661555958132</v>
      </c>
      <c r="V15" s="16">
        <f t="shared" si="12"/>
        <v>2.7177009785705439</v>
      </c>
      <c r="W15" s="16">
        <f t="shared" si="12"/>
        <v>2.7840143691064214</v>
      </c>
      <c r="X15" s="16">
        <f t="shared" si="12"/>
        <v>2.6579940576567895</v>
      </c>
      <c r="Y15" s="16">
        <f t="shared" si="12"/>
        <v>2.3131348279233155</v>
      </c>
      <c r="Z15" s="16">
        <f t="shared" si="12"/>
        <v>2.1083068976165746</v>
      </c>
      <c r="AA15" s="16">
        <f t="shared" si="12"/>
        <v>2.1684086736346946</v>
      </c>
      <c r="AB15" s="16">
        <f t="shared" si="12"/>
        <v>2.2622834924001416</v>
      </c>
      <c r="AC15" s="16">
        <f t="shared" si="12"/>
        <v>2.4667028437056713</v>
      </c>
      <c r="AD15" s="16">
        <f t="shared" si="12"/>
        <v>2.290931448929916</v>
      </c>
      <c r="AE15" s="16">
        <f t="shared" si="12"/>
        <v>2.1161033383610603</v>
      </c>
      <c r="AF15" s="16">
        <f t="shared" si="12"/>
        <v>2.2005002330482051</v>
      </c>
      <c r="AG15" s="16">
        <f t="shared" si="12"/>
        <v>2.0583200150151004</v>
      </c>
      <c r="AH15" s="16">
        <f t="shared" si="12"/>
        <v>2.3434983498349835</v>
      </c>
      <c r="AI15" s="16">
        <f t="shared" si="12"/>
        <v>2.4021269026979462</v>
      </c>
      <c r="AJ15" s="16">
        <f t="shared" si="12"/>
        <v>2.4851874835298418</v>
      </c>
      <c r="AK15" s="16">
        <f t="shared" ref="AK15:BP15" si="13">100*AK14/AK$49</f>
        <v>2.826625933573331</v>
      </c>
      <c r="AL15" s="16">
        <f t="shared" si="13"/>
        <v>2.8865280210310678</v>
      </c>
      <c r="AM15" s="16">
        <f t="shared" si="13"/>
        <v>2.5950516697453674</v>
      </c>
      <c r="AN15" s="16">
        <f t="shared" si="13"/>
        <v>1.9827864998763476</v>
      </c>
      <c r="AO15" s="16">
        <f t="shared" si="13"/>
        <v>1.9417571764892081</v>
      </c>
      <c r="AP15" s="16">
        <f t="shared" si="13"/>
        <v>1.8042503975712014</v>
      </c>
      <c r="AQ15" s="16">
        <f t="shared" si="13"/>
        <v>2.0038298777748884</v>
      </c>
      <c r="AR15" s="16">
        <f t="shared" si="13"/>
        <v>1.998535953600991</v>
      </c>
      <c r="AS15" s="16">
        <f t="shared" si="13"/>
        <v>2.2432736099079706</v>
      </c>
      <c r="AT15" s="16">
        <f t="shared" si="13"/>
        <v>1.7228748620105789</v>
      </c>
      <c r="AU15" s="16">
        <f t="shared" si="13"/>
        <v>1.6512307145181184</v>
      </c>
      <c r="AV15" s="16">
        <f t="shared" si="13"/>
        <v>1.6238896768939537</v>
      </c>
      <c r="AW15" s="16">
        <f t="shared" si="13"/>
        <v>1.6561318655938266</v>
      </c>
      <c r="AX15" s="16">
        <f t="shared" si="13"/>
        <v>2.1972093203032901</v>
      </c>
      <c r="AY15" s="16">
        <f t="shared" si="13"/>
        <v>2.2497362940932901</v>
      </c>
      <c r="AZ15" s="16">
        <f t="shared" si="13"/>
        <v>1.789534035971885</v>
      </c>
      <c r="BA15" s="16">
        <f t="shared" si="13"/>
        <v>1.6170380595543286</v>
      </c>
      <c r="BB15" s="16">
        <f t="shared" si="13"/>
        <v>1.5229716763654035</v>
      </c>
      <c r="BC15" s="16">
        <f t="shared" si="13"/>
        <v>1.2787889668112509</v>
      </c>
      <c r="BD15" s="16">
        <f t="shared" si="13"/>
        <v>1.2977658181094518</v>
      </c>
      <c r="BE15" s="16">
        <f t="shared" si="13"/>
        <v>1.3977861375190799</v>
      </c>
      <c r="BF15" s="16">
        <f t="shared" si="13"/>
        <v>1.3225360697923936</v>
      </c>
      <c r="BG15" s="16">
        <f t="shared" si="13"/>
        <v>1.3236301064758602</v>
      </c>
      <c r="BH15" s="16">
        <f t="shared" si="13"/>
        <v>1.5015057899129529</v>
      </c>
      <c r="BI15" s="16">
        <f t="shared" si="13"/>
        <v>1.7265887763670331</v>
      </c>
      <c r="BJ15" s="16">
        <f t="shared" si="13"/>
        <v>1.4047554901692505</v>
      </c>
      <c r="BK15" s="16">
        <f t="shared" si="13"/>
        <v>1.2405621001144149</v>
      </c>
      <c r="BL15" s="16">
        <f t="shared" si="13"/>
        <v>1.5111418890510226</v>
      </c>
      <c r="BM15" s="16">
        <f t="shared" si="13"/>
        <v>1.2535086418779984</v>
      </c>
      <c r="BN15" s="16">
        <f t="shared" si="13"/>
        <v>1.5043059819234392</v>
      </c>
      <c r="BO15" s="16">
        <f t="shared" si="13"/>
        <v>1.4801440994508199</v>
      </c>
      <c r="BP15" s="16">
        <f t="shared" si="13"/>
        <v>1.7391437799051221</v>
      </c>
      <c r="BQ15" s="16">
        <f t="shared" ref="BQ15:BT15" si="14">100*BQ14/BQ$49</f>
        <v>1.5655911784718597</v>
      </c>
      <c r="BR15" s="16">
        <f t="shared" si="14"/>
        <v>1.88605857073272</v>
      </c>
      <c r="BS15" s="16">
        <f t="shared" si="14"/>
        <v>1.899320802113823</v>
      </c>
      <c r="BT15" s="16">
        <f t="shared" si="14"/>
        <v>2.2274802678218246</v>
      </c>
    </row>
    <row r="16" spans="1:72" ht="4.1500000000000004" customHeight="1">
      <c r="A16" s="12"/>
      <c r="B16" s="13"/>
      <c r="C16" s="14"/>
      <c r="D16" s="7"/>
      <c r="E16" s="15"/>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O16" s="17"/>
      <c r="BP16" s="17"/>
      <c r="BQ16" s="17"/>
      <c r="BR16" s="17"/>
      <c r="BS16" s="17"/>
      <c r="BT16" s="17"/>
    </row>
    <row r="17" spans="1:72" s="23" customFormat="1">
      <c r="A17" s="92" t="s">
        <v>362</v>
      </c>
      <c r="B17" s="23" t="s">
        <v>81</v>
      </c>
      <c r="C17" s="49"/>
      <c r="D17" s="49"/>
      <c r="E17" s="50">
        <f>E86</f>
        <v>1623.8676449847101</v>
      </c>
      <c r="F17" s="50">
        <f t="shared" ref="F17:BQ17" si="15">F86</f>
        <v>1720.549922754152</v>
      </c>
      <c r="G17" s="50">
        <f t="shared" si="15"/>
        <v>1888.2640780684903</v>
      </c>
      <c r="H17" s="50">
        <f t="shared" si="15"/>
        <v>1984.9463558379323</v>
      </c>
      <c r="I17" s="50">
        <f t="shared" si="15"/>
        <v>2117.1445723798224</v>
      </c>
      <c r="J17" s="50">
        <f t="shared" si="15"/>
        <v>2280.9125122749997</v>
      </c>
      <c r="K17" s="50">
        <f t="shared" si="15"/>
        <v>2489.2556032230627</v>
      </c>
      <c r="L17" s="50">
        <f t="shared" si="15"/>
        <v>2704.5105502689285</v>
      </c>
      <c r="M17" s="50">
        <f t="shared" si="15"/>
        <v>2996.9726934215969</v>
      </c>
      <c r="N17" s="50">
        <f t="shared" si="15"/>
        <v>3164.0939180802648</v>
      </c>
      <c r="O17" s="50">
        <f t="shared" si="15"/>
        <v>3502.4124948282997</v>
      </c>
      <c r="P17" s="50">
        <f t="shared" si="15"/>
        <v>3836.6549441456355</v>
      </c>
      <c r="Q17" s="50">
        <f t="shared" si="15"/>
        <v>4300.314439387671</v>
      </c>
      <c r="R17" s="50">
        <f t="shared" si="15"/>
        <v>4856.7058336781138</v>
      </c>
      <c r="S17" s="50">
        <f t="shared" si="15"/>
        <v>5358.0695076541169</v>
      </c>
      <c r="T17" s="50">
        <f t="shared" si="15"/>
        <v>5820.7099710384773</v>
      </c>
      <c r="U17" s="50">
        <f t="shared" si="15"/>
        <v>6305.7691352916836</v>
      </c>
      <c r="V17" s="50">
        <f t="shared" si="15"/>
        <v>7389</v>
      </c>
      <c r="W17" s="50">
        <f t="shared" si="15"/>
        <v>8249</v>
      </c>
      <c r="X17" s="50">
        <f t="shared" si="15"/>
        <v>9388</v>
      </c>
      <c r="Y17" s="50">
        <f t="shared" si="15"/>
        <v>11078</v>
      </c>
      <c r="Z17" s="50">
        <f t="shared" si="15"/>
        <v>15463</v>
      </c>
      <c r="AA17" s="50">
        <f t="shared" si="15"/>
        <v>20225</v>
      </c>
      <c r="AB17" s="50">
        <f t="shared" si="15"/>
        <v>23157</v>
      </c>
      <c r="AC17" s="50">
        <f t="shared" si="15"/>
        <v>26057</v>
      </c>
      <c r="AD17" s="50">
        <f t="shared" si="15"/>
        <v>28272</v>
      </c>
      <c r="AE17" s="50">
        <f t="shared" si="15"/>
        <v>31642</v>
      </c>
      <c r="AF17" s="50">
        <f t="shared" si="15"/>
        <v>36176</v>
      </c>
      <c r="AG17" s="50">
        <f t="shared" si="15"/>
        <v>41151</v>
      </c>
      <c r="AH17" s="50">
        <f t="shared" si="15"/>
        <v>48810</v>
      </c>
      <c r="AI17" s="50">
        <f t="shared" si="15"/>
        <v>56990</v>
      </c>
      <c r="AJ17" s="50">
        <f t="shared" si="15"/>
        <v>64853</v>
      </c>
      <c r="AK17" s="50">
        <f t="shared" si="15"/>
        <v>71328</v>
      </c>
      <c r="AL17" s="50">
        <f t="shared" si="15"/>
        <v>77158</v>
      </c>
      <c r="AM17" s="50">
        <f t="shared" si="15"/>
        <v>82039</v>
      </c>
      <c r="AN17" s="50">
        <f t="shared" si="15"/>
        <v>85326</v>
      </c>
      <c r="AO17" s="50">
        <f t="shared" si="15"/>
        <v>92684</v>
      </c>
      <c r="AP17" s="50">
        <f t="shared" si="15"/>
        <v>100665</v>
      </c>
      <c r="AQ17" s="50">
        <f t="shared" si="15"/>
        <v>108472</v>
      </c>
      <c r="AR17" s="50">
        <f t="shared" si="15"/>
        <v>115751</v>
      </c>
      <c r="AS17" s="50">
        <f t="shared" si="15"/>
        <v>122009</v>
      </c>
      <c r="AT17" s="50">
        <f t="shared" si="15"/>
        <v>127619</v>
      </c>
      <c r="AU17" s="50">
        <f t="shared" si="15"/>
        <v>135538</v>
      </c>
      <c r="AV17" s="50">
        <f t="shared" si="15"/>
        <v>139689</v>
      </c>
      <c r="AW17" s="50">
        <f t="shared" si="15"/>
        <v>140587</v>
      </c>
      <c r="AX17" s="50">
        <f t="shared" si="15"/>
        <v>148175</v>
      </c>
      <c r="AY17" s="50">
        <f t="shared" si="15"/>
        <v>153192</v>
      </c>
      <c r="AZ17" s="50">
        <f t="shared" si="15"/>
        <v>177123</v>
      </c>
      <c r="BA17" s="50">
        <f t="shared" si="15"/>
        <v>188655</v>
      </c>
      <c r="BB17" s="50">
        <f t="shared" si="15"/>
        <v>197243</v>
      </c>
      <c r="BC17" s="50">
        <f t="shared" si="15"/>
        <v>209785</v>
      </c>
      <c r="BD17" s="50">
        <f t="shared" si="15"/>
        <v>222407</v>
      </c>
      <c r="BE17" s="50">
        <f t="shared" si="15"/>
        <v>240136</v>
      </c>
      <c r="BF17" s="50">
        <f t="shared" si="15"/>
        <v>253321</v>
      </c>
      <c r="BG17" s="50">
        <f t="shared" si="15"/>
        <v>271843</v>
      </c>
      <c r="BH17" s="50">
        <f t="shared" si="15"/>
        <v>316046</v>
      </c>
      <c r="BI17" s="50">
        <f t="shared" si="15"/>
        <v>336900</v>
      </c>
      <c r="BJ17" s="50">
        <f t="shared" si="15"/>
        <v>346102</v>
      </c>
      <c r="BK17" s="50">
        <f t="shared" si="15"/>
        <v>371032</v>
      </c>
      <c r="BL17" s="50">
        <f t="shared" si="15"/>
        <v>367204</v>
      </c>
      <c r="BM17" s="50">
        <f t="shared" si="15"/>
        <v>406430</v>
      </c>
      <c r="BN17" s="50">
        <f t="shared" si="15"/>
        <v>412079</v>
      </c>
      <c r="BO17" s="50">
        <f t="shared" si="15"/>
        <v>423328</v>
      </c>
      <c r="BP17" s="50">
        <f t="shared" si="15"/>
        <v>439375</v>
      </c>
      <c r="BQ17" s="50">
        <f t="shared" si="15"/>
        <v>452742</v>
      </c>
      <c r="BR17" s="50">
        <f t="shared" ref="BR17:BT17" si="16">BR86</f>
        <v>478098</v>
      </c>
      <c r="BS17" s="50">
        <f t="shared" si="16"/>
        <v>549634</v>
      </c>
      <c r="BT17" s="50">
        <f t="shared" si="16"/>
        <v>654084</v>
      </c>
    </row>
    <row r="18" spans="1:72" s="44" customFormat="1">
      <c r="A18" s="93"/>
      <c r="B18" s="13" t="s">
        <v>84</v>
      </c>
      <c r="D18" s="45"/>
      <c r="E18" s="16">
        <f t="shared" ref="E18:AJ18" si="17">100*E17/E$49</f>
        <v>14.879982612512579</v>
      </c>
      <c r="F18" s="16">
        <f t="shared" si="17"/>
        <v>14.797267184742687</v>
      </c>
      <c r="G18" s="16">
        <f t="shared" si="17"/>
        <v>14.987935408805248</v>
      </c>
      <c r="H18" s="16">
        <f t="shared" si="17"/>
        <v>14.466496771719624</v>
      </c>
      <c r="I18" s="16">
        <f t="shared" si="17"/>
        <v>15.08909507578082</v>
      </c>
      <c r="J18" s="16">
        <f t="shared" si="17"/>
        <v>15.133180566201005</v>
      </c>
      <c r="K18" s="16">
        <f t="shared" si="17"/>
        <v>14.986487677441678</v>
      </c>
      <c r="L18" s="16">
        <f t="shared" si="17"/>
        <v>15.391898868982578</v>
      </c>
      <c r="M18" s="16">
        <f t="shared" si="17"/>
        <v>16.851125630709006</v>
      </c>
      <c r="N18" s="16">
        <f t="shared" si="17"/>
        <v>16.454802215821232</v>
      </c>
      <c r="O18" s="16">
        <f t="shared" si="17"/>
        <v>16.484268342958064</v>
      </c>
      <c r="P18" s="16">
        <f t="shared" si="17"/>
        <v>16.545150477147075</v>
      </c>
      <c r="Q18" s="16">
        <f t="shared" si="17"/>
        <v>17.640144554055585</v>
      </c>
      <c r="R18" s="16">
        <f t="shared" si="17"/>
        <v>17.871304951715167</v>
      </c>
      <c r="S18" s="16">
        <f t="shared" si="17"/>
        <v>18.347039815279132</v>
      </c>
      <c r="T18" s="16">
        <f t="shared" si="17"/>
        <v>17.774788441806813</v>
      </c>
      <c r="U18" s="16">
        <f t="shared" si="17"/>
        <v>17.08973151740388</v>
      </c>
      <c r="V18" s="16">
        <f t="shared" si="17"/>
        <v>18.305462653288739</v>
      </c>
      <c r="W18" s="16">
        <f t="shared" si="17"/>
        <v>18.520431073192636</v>
      </c>
      <c r="X18" s="16">
        <f t="shared" si="17"/>
        <v>18.846864209427448</v>
      </c>
      <c r="Y18" s="16">
        <f t="shared" si="17"/>
        <v>18.35595101986711</v>
      </c>
      <c r="Z18" s="16">
        <f t="shared" si="17"/>
        <v>21.704893180988744</v>
      </c>
      <c r="AA18" s="16">
        <f t="shared" si="17"/>
        <v>24.270097080388322</v>
      </c>
      <c r="AB18" s="16">
        <f t="shared" si="17"/>
        <v>24.075229243341028</v>
      </c>
      <c r="AC18" s="16">
        <f t="shared" si="17"/>
        <v>24.806976456363827</v>
      </c>
      <c r="AD18" s="16">
        <f t="shared" si="17"/>
        <v>23.812211001524481</v>
      </c>
      <c r="AE18" s="16">
        <f t="shared" si="17"/>
        <v>23.51044305913647</v>
      </c>
      <c r="AF18" s="16">
        <f t="shared" si="17"/>
        <v>23.748596787217142</v>
      </c>
      <c r="AG18" s="16">
        <f t="shared" si="17"/>
        <v>23.404787769518208</v>
      </c>
      <c r="AH18" s="16">
        <f t="shared" si="17"/>
        <v>25.774257425742576</v>
      </c>
      <c r="AI18" s="16">
        <f t="shared" si="17"/>
        <v>26.675216715657822</v>
      </c>
      <c r="AJ18" s="16">
        <f t="shared" si="17"/>
        <v>27.564881797393678</v>
      </c>
      <c r="AK18" s="16">
        <f t="shared" ref="AK18:BP18" si="18">100*AK17/AK$49</f>
        <v>27.37509498844787</v>
      </c>
      <c r="AL18" s="16">
        <f t="shared" si="18"/>
        <v>26.973323125434796</v>
      </c>
      <c r="AM18" s="16">
        <f t="shared" si="18"/>
        <v>25.299517995750467</v>
      </c>
      <c r="AN18" s="16">
        <f t="shared" si="18"/>
        <v>23.188492446333502</v>
      </c>
      <c r="AO18" s="16">
        <f t="shared" si="18"/>
        <v>22.920252438324727</v>
      </c>
      <c r="AP18" s="16">
        <f t="shared" si="18"/>
        <v>24.255457568309961</v>
      </c>
      <c r="AQ18" s="16">
        <f t="shared" si="18"/>
        <v>25.644105061585382</v>
      </c>
      <c r="AR18" s="16">
        <f t="shared" si="18"/>
        <v>26.0715130356439</v>
      </c>
      <c r="AS18" s="16">
        <f t="shared" si="18"/>
        <v>26.161304709545171</v>
      </c>
      <c r="AT18" s="16">
        <f t="shared" si="18"/>
        <v>25.755132601022382</v>
      </c>
      <c r="AU18" s="16">
        <f t="shared" si="18"/>
        <v>25.639192185170891</v>
      </c>
      <c r="AV18" s="16">
        <f t="shared" si="18"/>
        <v>25.112313193362063</v>
      </c>
      <c r="AW18" s="16">
        <f t="shared" si="18"/>
        <v>23.875165154659484</v>
      </c>
      <c r="AX18" s="16">
        <f t="shared" si="18"/>
        <v>23.863629043167926</v>
      </c>
      <c r="AY18" s="16">
        <f t="shared" si="18"/>
        <v>23.150507312738583</v>
      </c>
      <c r="AZ18" s="16">
        <f t="shared" si="18"/>
        <v>25.074569816742994</v>
      </c>
      <c r="BA18" s="16">
        <f t="shared" si="18"/>
        <v>24.968269366935822</v>
      </c>
      <c r="BB18" s="16">
        <f t="shared" si="18"/>
        <v>24.578260707031689</v>
      </c>
      <c r="BC18" s="16">
        <f t="shared" si="18"/>
        <v>24.297685300470818</v>
      </c>
      <c r="BD18" s="16">
        <f t="shared" si="18"/>
        <v>24.054688083029326</v>
      </c>
      <c r="BE18" s="16">
        <f t="shared" si="18"/>
        <v>24.051216101983503</v>
      </c>
      <c r="BF18" s="16">
        <f t="shared" si="18"/>
        <v>23.289965918378794</v>
      </c>
      <c r="BG18" s="16">
        <f t="shared" si="18"/>
        <v>23.065357630430597</v>
      </c>
      <c r="BH18" s="16">
        <f t="shared" si="18"/>
        <v>25.073702783410607</v>
      </c>
      <c r="BI18" s="16">
        <f t="shared" si="18"/>
        <v>25.858535619384462</v>
      </c>
      <c r="BJ18" s="16">
        <f t="shared" si="18"/>
        <v>24.409513237200418</v>
      </c>
      <c r="BK18" s="16">
        <f t="shared" si="18"/>
        <v>24.738699190027496</v>
      </c>
      <c r="BL18" s="16">
        <f t="shared" si="18"/>
        <v>23.899446387591169</v>
      </c>
      <c r="BM18" s="16">
        <f t="shared" si="18"/>
        <v>25.424868615554193</v>
      </c>
      <c r="BN18" s="16">
        <f t="shared" si="18"/>
        <v>25.386719007495657</v>
      </c>
      <c r="BO18" s="16">
        <f t="shared" si="18"/>
        <v>25.536391626210079</v>
      </c>
      <c r="BP18" s="16">
        <f t="shared" si="18"/>
        <v>24.974222907337747</v>
      </c>
      <c r="BQ18" s="16">
        <f t="shared" ref="BQ18:BT18" si="19">100*BQ17/BQ$49</f>
        <v>24.566210838516159</v>
      </c>
      <c r="BR18" s="16">
        <f t="shared" si="19"/>
        <v>24.565364386906364</v>
      </c>
      <c r="BS18" s="16">
        <f t="shared" si="19"/>
        <v>27.747157051511813</v>
      </c>
      <c r="BT18" s="16">
        <f t="shared" si="19"/>
        <v>31.629707216159833</v>
      </c>
    </row>
    <row r="19" spans="1:72" ht="4.1500000000000004" customHeight="1">
      <c r="A19" s="12"/>
      <c r="B19" s="13"/>
      <c r="C19" s="14"/>
      <c r="D19" s="7"/>
      <c r="E19" s="15"/>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O19" s="17"/>
      <c r="BP19" s="17"/>
      <c r="BQ19" s="17"/>
      <c r="BR19" s="17"/>
      <c r="BS19" s="17"/>
      <c r="BT19" s="17"/>
    </row>
    <row r="20" spans="1:72" s="23" customFormat="1">
      <c r="A20" s="89" t="s">
        <v>97</v>
      </c>
      <c r="B20" s="23" t="s">
        <v>81</v>
      </c>
      <c r="C20" s="48"/>
      <c r="D20" s="49"/>
      <c r="E20" s="50">
        <f>E95</f>
        <v>-531.75088193952047</v>
      </c>
      <c r="F20" s="50">
        <f t="shared" ref="F20:BQ20" si="20">F95</f>
        <v>-495.16251850331491</v>
      </c>
      <c r="G20" s="50">
        <f t="shared" si="20"/>
        <v>-531.75088193952047</v>
      </c>
      <c r="H20" s="50">
        <f t="shared" si="20"/>
        <v>-548.82545154308298</v>
      </c>
      <c r="I20" s="50">
        <f t="shared" si="20"/>
        <v>-575.65691806296707</v>
      </c>
      <c r="J20" s="50">
        <f t="shared" si="20"/>
        <v>-619.56295418641366</v>
      </c>
      <c r="K20" s="50">
        <f t="shared" si="20"/>
        <v>-629.3390954753512</v>
      </c>
      <c r="L20" s="50">
        <f t="shared" si="20"/>
        <v>-602.45470693077311</v>
      </c>
      <c r="M20" s="50">
        <f t="shared" si="20"/>
        <v>-670.88769595333554</v>
      </c>
      <c r="N20" s="50">
        <f t="shared" si="20"/>
        <v>-683.10787256450737</v>
      </c>
      <c r="O20" s="50">
        <f t="shared" si="20"/>
        <v>-714.88033175355429</v>
      </c>
      <c r="P20" s="50">
        <f t="shared" si="20"/>
        <v>-773.36137440758273</v>
      </c>
      <c r="Q20" s="50">
        <f t="shared" si="20"/>
        <v>-815.70971563981027</v>
      </c>
      <c r="R20" s="50">
        <f t="shared" si="20"/>
        <v>-879.23222748815158</v>
      </c>
      <c r="S20" s="50">
        <f t="shared" si="20"/>
        <v>-962.92061611374402</v>
      </c>
      <c r="T20" s="50">
        <f t="shared" si="20"/>
        <v>-900.40639810426535</v>
      </c>
      <c r="U20" s="50">
        <f t="shared" si="20"/>
        <v>-1169.6208530805686</v>
      </c>
      <c r="V20" s="50">
        <f t="shared" si="20"/>
        <v>-851</v>
      </c>
      <c r="W20" s="50">
        <f t="shared" si="20"/>
        <v>-987</v>
      </c>
      <c r="X20" s="50">
        <f t="shared" si="20"/>
        <v>-977</v>
      </c>
      <c r="Y20" s="50">
        <f t="shared" si="20"/>
        <v>-1275</v>
      </c>
      <c r="Z20" s="50">
        <f t="shared" si="20"/>
        <v>-2648</v>
      </c>
      <c r="AA20" s="50">
        <f t="shared" si="20"/>
        <v>-2040</v>
      </c>
      <c r="AB20" s="50">
        <f t="shared" si="20"/>
        <v>-1530</v>
      </c>
      <c r="AC20" s="50">
        <f t="shared" si="20"/>
        <v>-1324</v>
      </c>
      <c r="AD20" s="50">
        <f t="shared" si="20"/>
        <v>-1074</v>
      </c>
      <c r="AE20" s="50">
        <f t="shared" si="20"/>
        <v>-702</v>
      </c>
      <c r="AF20" s="50">
        <f t="shared" si="20"/>
        <v>-962</v>
      </c>
      <c r="AG20" s="50">
        <f t="shared" si="20"/>
        <v>-1008</v>
      </c>
      <c r="AH20" s="50">
        <f t="shared" si="20"/>
        <v>-1363</v>
      </c>
      <c r="AI20" s="50">
        <f t="shared" si="20"/>
        <v>-1136</v>
      </c>
      <c r="AJ20" s="50">
        <f t="shared" si="20"/>
        <v>-922</v>
      </c>
      <c r="AK20" s="50">
        <f t="shared" si="20"/>
        <v>-810</v>
      </c>
      <c r="AL20" s="50">
        <f t="shared" si="20"/>
        <v>-545</v>
      </c>
      <c r="AM20" s="50">
        <f t="shared" si="20"/>
        <v>657</v>
      </c>
      <c r="AN20" s="50">
        <f t="shared" si="20"/>
        <v>168</v>
      </c>
      <c r="AO20" s="50">
        <f t="shared" si="20"/>
        <v>1217</v>
      </c>
      <c r="AP20" s="50">
        <f t="shared" si="20"/>
        <v>1563</v>
      </c>
      <c r="AQ20" s="50">
        <f t="shared" si="20"/>
        <v>2156</v>
      </c>
      <c r="AR20" s="50">
        <f t="shared" si="20"/>
        <v>2471</v>
      </c>
      <c r="AS20" s="50">
        <f t="shared" si="20"/>
        <v>3447</v>
      </c>
      <c r="AT20" s="50">
        <f t="shared" si="20"/>
        <v>1546</v>
      </c>
      <c r="AU20" s="50">
        <f t="shared" si="20"/>
        <v>5188</v>
      </c>
      <c r="AV20" s="50">
        <f t="shared" si="20"/>
        <v>7241</v>
      </c>
      <c r="AW20" s="50">
        <f t="shared" si="20"/>
        <v>15154</v>
      </c>
      <c r="AX20" s="50">
        <f t="shared" si="20"/>
        <v>6948</v>
      </c>
      <c r="AY20" s="50">
        <f t="shared" si="20"/>
        <v>9500</v>
      </c>
      <c r="AZ20" s="50">
        <f t="shared" si="20"/>
        <v>5673</v>
      </c>
      <c r="BA20" s="50">
        <f t="shared" si="20"/>
        <v>3422</v>
      </c>
      <c r="BB20" s="50">
        <f t="shared" si="20"/>
        <v>-229</v>
      </c>
      <c r="BC20" s="50">
        <f t="shared" si="20"/>
        <v>-452</v>
      </c>
      <c r="BD20" s="50">
        <f t="shared" si="20"/>
        <v>-1139</v>
      </c>
      <c r="BE20" s="50">
        <f t="shared" si="20"/>
        <v>-1647</v>
      </c>
      <c r="BF20" s="50">
        <f t="shared" si="20"/>
        <v>7403</v>
      </c>
      <c r="BG20" s="50">
        <f t="shared" si="20"/>
        <v>5108</v>
      </c>
      <c r="BH20" s="50">
        <f t="shared" si="20"/>
        <v>-7889</v>
      </c>
      <c r="BI20" s="50">
        <f t="shared" si="20"/>
        <v>-4278</v>
      </c>
      <c r="BJ20" s="50">
        <f t="shared" si="20"/>
        <v>-7028</v>
      </c>
      <c r="BK20" s="50">
        <f t="shared" si="20"/>
        <v>-5866</v>
      </c>
      <c r="BL20" s="50">
        <f t="shared" si="20"/>
        <v>-4802</v>
      </c>
      <c r="BM20" s="50">
        <f t="shared" si="20"/>
        <v>-6371</v>
      </c>
      <c r="BN20" s="50">
        <f t="shared" si="20"/>
        <v>-5158</v>
      </c>
      <c r="BO20" s="50">
        <f t="shared" si="20"/>
        <v>-12684</v>
      </c>
      <c r="BP20" s="50">
        <f t="shared" si="20"/>
        <v>-13501</v>
      </c>
      <c r="BQ20" s="50">
        <f t="shared" si="20"/>
        <v>-20041</v>
      </c>
      <c r="BR20" s="50">
        <f t="shared" ref="BR20:BT20" si="21">BR95</f>
        <v>-14387</v>
      </c>
      <c r="BS20" s="50">
        <f t="shared" si="21"/>
        <v>-13632</v>
      </c>
      <c r="BT20" s="50">
        <f t="shared" si="21"/>
        <v>-3364</v>
      </c>
    </row>
    <row r="21" spans="1:72" s="44" customFormat="1">
      <c r="A21" s="93"/>
      <c r="B21" s="13" t="s">
        <v>84</v>
      </c>
      <c r="D21" s="45"/>
      <c r="E21" s="16">
        <f t="shared" ref="E21:AJ21" si="22">100*E20/E$49</f>
        <v>-4.8725916190803806</v>
      </c>
      <c r="F21" s="16">
        <f t="shared" si="22"/>
        <v>-4.2585524484142523</v>
      </c>
      <c r="G21" s="16">
        <f t="shared" si="22"/>
        <v>-4.2207273678780854</v>
      </c>
      <c r="H21" s="16">
        <f t="shared" si="22"/>
        <v>-3.999897327015637</v>
      </c>
      <c r="I21" s="16">
        <f t="shared" si="22"/>
        <v>-4.1027627876726589</v>
      </c>
      <c r="J21" s="16">
        <f t="shared" si="22"/>
        <v>-4.110617135630628</v>
      </c>
      <c r="K21" s="16">
        <f t="shared" si="22"/>
        <v>-3.7889168902790562</v>
      </c>
      <c r="L21" s="16">
        <f t="shared" si="22"/>
        <v>-3.4286876497113035</v>
      </c>
      <c r="M21" s="16">
        <f t="shared" si="22"/>
        <v>-3.7722108290881953</v>
      </c>
      <c r="N21" s="16">
        <f t="shared" si="22"/>
        <v>-3.5524877662099299</v>
      </c>
      <c r="O21" s="16">
        <f t="shared" si="22"/>
        <v>-3.3646177425215531</v>
      </c>
      <c r="P21" s="16">
        <f t="shared" si="22"/>
        <v>-3.3350354668488627</v>
      </c>
      <c r="Q21" s="16">
        <f t="shared" si="22"/>
        <v>-3.3460895710879086</v>
      </c>
      <c r="R21" s="16">
        <f t="shared" si="22"/>
        <v>-3.2353261241100659</v>
      </c>
      <c r="S21" s="16">
        <f t="shared" si="22"/>
        <v>-3.2972216686541023</v>
      </c>
      <c r="T21" s="16">
        <f t="shared" si="22"/>
        <v>-2.7495843836206841</v>
      </c>
      <c r="U21" s="16">
        <f t="shared" si="22"/>
        <v>-3.1698760178886896</v>
      </c>
      <c r="V21" s="16">
        <f t="shared" si="22"/>
        <v>-2.1082621082621085</v>
      </c>
      <c r="W21" s="16">
        <f t="shared" si="22"/>
        <v>-2.2159856308935786</v>
      </c>
      <c r="X21" s="16">
        <f t="shared" si="22"/>
        <v>-1.9613747691319361</v>
      </c>
      <c r="Y21" s="16">
        <f t="shared" si="22"/>
        <v>-2.1126410498583286</v>
      </c>
      <c r="Z21" s="76">
        <f t="shared" si="22"/>
        <v>-3.71690856517223</v>
      </c>
      <c r="AA21" s="16">
        <f t="shared" si="22"/>
        <v>-2.4480097920391684</v>
      </c>
      <c r="AB21" s="16">
        <f t="shared" si="22"/>
        <v>-1.5906680805938493</v>
      </c>
      <c r="AC21" s="16">
        <f t="shared" si="22"/>
        <v>-1.2604842011062558</v>
      </c>
      <c r="AD21" s="16">
        <f t="shared" si="22"/>
        <v>-0.90458102064365065</v>
      </c>
      <c r="AE21" s="16">
        <f t="shared" si="22"/>
        <v>-0.52159569646399728</v>
      </c>
      <c r="AF21" s="16">
        <f t="shared" si="22"/>
        <v>-0.63152781151323778</v>
      </c>
      <c r="AG21" s="16">
        <f t="shared" si="22"/>
        <v>-0.57330383396938966</v>
      </c>
      <c r="AH21" s="16">
        <f t="shared" si="22"/>
        <v>-0.71973597359735975</v>
      </c>
      <c r="AI21" s="16">
        <f t="shared" si="22"/>
        <v>-0.53172567448652897</v>
      </c>
      <c r="AJ21" s="16">
        <f t="shared" si="22"/>
        <v>-0.3918835060397664</v>
      </c>
      <c r="AK21" s="16">
        <f t="shared" ref="AK21:BP21" si="23">100*AK20/AK$49</f>
        <v>-0.31087128393678182</v>
      </c>
      <c r="AL21" s="16">
        <f t="shared" si="23"/>
        <v>-0.1905241336395703</v>
      </c>
      <c r="AM21" s="16">
        <f t="shared" si="23"/>
        <v>0.20260831218332814</v>
      </c>
      <c r="AN21" s="16">
        <f t="shared" si="23"/>
        <v>4.5656268089258004E-2</v>
      </c>
      <c r="AO21" s="16">
        <f t="shared" si="23"/>
        <v>0.30095752468000081</v>
      </c>
      <c r="AP21" s="16">
        <f t="shared" si="23"/>
        <v>0.37660835622379646</v>
      </c>
      <c r="AQ21" s="16">
        <f t="shared" si="23"/>
        <v>0.50970472115180032</v>
      </c>
      <c r="AR21" s="16">
        <f t="shared" si="23"/>
        <v>0.55656286953094203</v>
      </c>
      <c r="AS21" s="16">
        <f t="shared" si="23"/>
        <v>0.73910955203142559</v>
      </c>
      <c r="AT21" s="16">
        <f t="shared" si="23"/>
        <v>0.31200240560716352</v>
      </c>
      <c r="AU21" s="16">
        <f t="shared" si="23"/>
        <v>0.98139362434643118</v>
      </c>
      <c r="AV21" s="16">
        <f t="shared" si="23"/>
        <v>1.3017364275865293</v>
      </c>
      <c r="AW21" s="16">
        <f t="shared" si="23"/>
        <v>2.5735256656284706</v>
      </c>
      <c r="AX21" s="16">
        <f t="shared" si="23"/>
        <v>1.1189775238193402</v>
      </c>
      <c r="AY21" s="16">
        <f t="shared" si="23"/>
        <v>1.4356482027195712</v>
      </c>
      <c r="AZ21" s="16">
        <f t="shared" si="23"/>
        <v>0.80310312365070036</v>
      </c>
      <c r="BA21" s="16">
        <f t="shared" si="23"/>
        <v>0.45289771155630321</v>
      </c>
      <c r="BB21" s="16">
        <f t="shared" si="23"/>
        <v>-2.8535469962991115E-2</v>
      </c>
      <c r="BC21" s="16">
        <f t="shared" si="23"/>
        <v>-5.2351472964286334E-2</v>
      </c>
      <c r="BD21" s="16">
        <f t="shared" si="23"/>
        <v>-0.12318987139150477</v>
      </c>
      <c r="BE21" s="16">
        <f t="shared" si="23"/>
        <v>-0.16495799430309002</v>
      </c>
      <c r="BF21" s="16">
        <f t="shared" si="23"/>
        <v>0.68062110008154952</v>
      </c>
      <c r="BG21" s="16">
        <f t="shared" si="23"/>
        <v>0.43340401178709581</v>
      </c>
      <c r="BH21" s="16">
        <f t="shared" si="23"/>
        <v>-0.62587864190126208</v>
      </c>
      <c r="BI21" s="16">
        <f t="shared" si="23"/>
        <v>-0.32835504713483743</v>
      </c>
      <c r="BJ21" s="16">
        <f t="shared" si="23"/>
        <v>-0.49566329877043341</v>
      </c>
      <c r="BK21" s="16">
        <f t="shared" si="23"/>
        <v>-0.39111777272230236</v>
      </c>
      <c r="BL21" s="16">
        <f t="shared" si="23"/>
        <v>-0.31253783061516971</v>
      </c>
      <c r="BM21" s="16">
        <f t="shared" si="23"/>
        <v>-0.39854793679033473</v>
      </c>
      <c r="BN21" s="16">
        <f t="shared" si="23"/>
        <v>-0.31776600273409367</v>
      </c>
      <c r="BO21" s="16">
        <f t="shared" si="23"/>
        <v>-0.76513623333880265</v>
      </c>
      <c r="BP21" s="16">
        <f t="shared" si="23"/>
        <v>-0.76740138485796172</v>
      </c>
      <c r="BQ21" s="16">
        <f t="shared" ref="BQ21:BT21" si="24">100*BQ20/BQ$49</f>
        <v>-1.0874436906995648</v>
      </c>
      <c r="BR21" s="16">
        <f t="shared" si="24"/>
        <v>-0.73922479791679085</v>
      </c>
      <c r="BS21" s="16">
        <f t="shared" si="24"/>
        <v>-0.68818385494021306</v>
      </c>
      <c r="BT21" s="16">
        <f t="shared" si="24"/>
        <v>-0.16267380806618367</v>
      </c>
    </row>
    <row r="22" spans="1:72" ht="4.1500000000000004" customHeight="1">
      <c r="A22" s="12"/>
      <c r="B22" s="13"/>
      <c r="C22" s="14"/>
      <c r="D22" s="7"/>
      <c r="E22" s="15"/>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O22" s="17"/>
      <c r="BP22" s="17"/>
      <c r="BQ22" s="17"/>
      <c r="BR22" s="17"/>
      <c r="BS22" s="17"/>
      <c r="BT22" s="17"/>
    </row>
    <row r="23" spans="1:72" s="23" customFormat="1">
      <c r="A23" s="91" t="s">
        <v>363</v>
      </c>
      <c r="B23" s="23" t="s">
        <v>81</v>
      </c>
      <c r="C23" s="48"/>
      <c r="D23" s="49"/>
      <c r="E23" s="50">
        <f>E104</f>
        <v>2155.6185269242305</v>
      </c>
      <c r="F23" s="50">
        <f t="shared" ref="F23:BQ23" si="25">F104</f>
        <v>2215.7124412574667</v>
      </c>
      <c r="G23" s="50">
        <f t="shared" si="25"/>
        <v>2420.0149600080108</v>
      </c>
      <c r="H23" s="50">
        <f t="shared" si="25"/>
        <v>2533.7718073810152</v>
      </c>
      <c r="I23" s="50">
        <f t="shared" si="25"/>
        <v>2692.8014904427896</v>
      </c>
      <c r="J23" s="50">
        <f t="shared" si="25"/>
        <v>2900.4754664614134</v>
      </c>
      <c r="K23" s="50">
        <f t="shared" si="25"/>
        <v>3118.594698698414</v>
      </c>
      <c r="L23" s="50">
        <f t="shared" si="25"/>
        <v>3306.9652571997017</v>
      </c>
      <c r="M23" s="50">
        <f t="shared" si="25"/>
        <v>3667.8603893749323</v>
      </c>
      <c r="N23" s="50">
        <f t="shared" si="25"/>
        <v>3847.2017906447722</v>
      </c>
      <c r="O23" s="50">
        <f t="shared" si="25"/>
        <v>4217.2928265818537</v>
      </c>
      <c r="P23" s="50">
        <f t="shared" si="25"/>
        <v>4610.0163185532183</v>
      </c>
      <c r="Q23" s="50">
        <f t="shared" si="25"/>
        <v>5116.0241550274814</v>
      </c>
      <c r="R23" s="50">
        <f t="shared" si="25"/>
        <v>5735.9380611662655</v>
      </c>
      <c r="S23" s="50">
        <f t="shared" si="25"/>
        <v>6320.9901237678605</v>
      </c>
      <c r="T23" s="50">
        <f t="shared" si="25"/>
        <v>6721.1163691427428</v>
      </c>
      <c r="U23" s="50">
        <f t="shared" si="25"/>
        <v>7475.3899883722524</v>
      </c>
      <c r="V23" s="50">
        <f t="shared" si="25"/>
        <v>8240</v>
      </c>
      <c r="W23" s="50">
        <f t="shared" si="25"/>
        <v>9236</v>
      </c>
      <c r="X23" s="50">
        <f t="shared" si="25"/>
        <v>10365</v>
      </c>
      <c r="Y23" s="50">
        <f t="shared" si="25"/>
        <v>12353</v>
      </c>
      <c r="Z23" s="50">
        <f t="shared" si="25"/>
        <v>18111</v>
      </c>
      <c r="AA23" s="50">
        <f t="shared" si="25"/>
        <v>22265</v>
      </c>
      <c r="AB23" s="50">
        <f t="shared" si="25"/>
        <v>24687</v>
      </c>
      <c r="AC23" s="50">
        <f t="shared" si="25"/>
        <v>27381</v>
      </c>
      <c r="AD23" s="50">
        <f t="shared" si="25"/>
        <v>29346</v>
      </c>
      <c r="AE23" s="50">
        <f t="shared" si="25"/>
        <v>32344</v>
      </c>
      <c r="AF23" s="50">
        <f t="shared" si="25"/>
        <v>37138</v>
      </c>
      <c r="AG23" s="50">
        <f t="shared" si="25"/>
        <v>42159</v>
      </c>
      <c r="AH23" s="50">
        <f t="shared" si="25"/>
        <v>50173</v>
      </c>
      <c r="AI23" s="50">
        <f t="shared" si="25"/>
        <v>58126</v>
      </c>
      <c r="AJ23" s="50">
        <f t="shared" si="25"/>
        <v>65775</v>
      </c>
      <c r="AK23" s="50">
        <f t="shared" si="25"/>
        <v>72138</v>
      </c>
      <c r="AL23" s="50">
        <f t="shared" si="25"/>
        <v>77703</v>
      </c>
      <c r="AM23" s="50">
        <f t="shared" si="25"/>
        <v>81382</v>
      </c>
      <c r="AN23" s="50">
        <f t="shared" si="25"/>
        <v>85158</v>
      </c>
      <c r="AO23" s="50">
        <f t="shared" si="25"/>
        <v>91467</v>
      </c>
      <c r="AP23" s="50">
        <f t="shared" si="25"/>
        <v>99102</v>
      </c>
      <c r="AQ23" s="50">
        <f t="shared" si="25"/>
        <v>106316</v>
      </c>
      <c r="AR23" s="50">
        <f t="shared" si="25"/>
        <v>113280</v>
      </c>
      <c r="AS23" s="50">
        <f t="shared" si="25"/>
        <v>118562</v>
      </c>
      <c r="AT23" s="50">
        <f t="shared" si="25"/>
        <v>126073</v>
      </c>
      <c r="AU23" s="50">
        <f t="shared" si="25"/>
        <v>130350</v>
      </c>
      <c r="AV23" s="50">
        <f t="shared" si="25"/>
        <v>132448</v>
      </c>
      <c r="AW23" s="50">
        <f t="shared" si="25"/>
        <v>125433</v>
      </c>
      <c r="AX23" s="50">
        <f t="shared" si="25"/>
        <v>141227</v>
      </c>
      <c r="AY23" s="50">
        <f t="shared" si="25"/>
        <v>143692</v>
      </c>
      <c r="AZ23" s="50">
        <f t="shared" si="25"/>
        <v>171450</v>
      </c>
      <c r="BA23" s="50">
        <f t="shared" si="25"/>
        <v>185233</v>
      </c>
      <c r="BB23" s="50">
        <f t="shared" si="25"/>
        <v>197472</v>
      </c>
      <c r="BC23" s="50">
        <f t="shared" si="25"/>
        <v>210237</v>
      </c>
      <c r="BD23" s="50">
        <f t="shared" si="25"/>
        <v>223546</v>
      </c>
      <c r="BE23" s="50">
        <f t="shared" si="25"/>
        <v>241783</v>
      </c>
      <c r="BF23" s="50">
        <f t="shared" si="25"/>
        <v>245918</v>
      </c>
      <c r="BG23" s="50">
        <f t="shared" si="25"/>
        <v>266735</v>
      </c>
      <c r="BH23" s="50">
        <f t="shared" si="25"/>
        <v>323935</v>
      </c>
      <c r="BI23" s="50">
        <f t="shared" si="25"/>
        <v>341178</v>
      </c>
      <c r="BJ23" s="50">
        <f t="shared" si="25"/>
        <v>353130</v>
      </c>
      <c r="BK23" s="50">
        <f t="shared" si="25"/>
        <v>376898</v>
      </c>
      <c r="BL23" s="50">
        <f t="shared" si="25"/>
        <v>372006</v>
      </c>
      <c r="BM23" s="50">
        <f t="shared" si="25"/>
        <v>412801</v>
      </c>
      <c r="BN23" s="50">
        <f t="shared" si="25"/>
        <v>417237</v>
      </c>
      <c r="BO23" s="50">
        <f t="shared" si="25"/>
        <v>436012</v>
      </c>
      <c r="BP23" s="50">
        <f t="shared" si="25"/>
        <v>452876</v>
      </c>
      <c r="BQ23" s="50">
        <f t="shared" si="25"/>
        <v>472783</v>
      </c>
      <c r="BR23" s="50">
        <f t="shared" ref="BR23:BT23" si="26">BR104</f>
        <v>492485</v>
      </c>
      <c r="BS23" s="50">
        <f t="shared" si="26"/>
        <v>563266</v>
      </c>
      <c r="BT23" s="50">
        <f t="shared" si="26"/>
        <v>657448</v>
      </c>
    </row>
    <row r="24" spans="1:72" s="44" customFormat="1">
      <c r="A24" s="93"/>
      <c r="B24" s="13" t="s">
        <v>84</v>
      </c>
      <c r="D24" s="45"/>
      <c r="E24" s="16">
        <f t="shared" ref="E24:AJ24" si="27">100*E23/E$49</f>
        <v>19.752574231592959</v>
      </c>
      <c r="F24" s="16">
        <f t="shared" si="27"/>
        <v>19.055819633156936</v>
      </c>
      <c r="G24" s="16">
        <f t="shared" si="27"/>
        <v>19.208662776683333</v>
      </c>
      <c r="H24" s="16">
        <f t="shared" si="27"/>
        <v>18.466394098735261</v>
      </c>
      <c r="I24" s="16">
        <f t="shared" si="27"/>
        <v>19.191857863453478</v>
      </c>
      <c r="J24" s="16">
        <f t="shared" si="27"/>
        <v>19.243797701831635</v>
      </c>
      <c r="K24" s="16">
        <f t="shared" si="27"/>
        <v>18.775404567720734</v>
      </c>
      <c r="L24" s="16">
        <f t="shared" si="27"/>
        <v>18.820586518693879</v>
      </c>
      <c r="M24" s="16">
        <f t="shared" si="27"/>
        <v>20.623336459797201</v>
      </c>
      <c r="N24" s="16">
        <f t="shared" si="27"/>
        <v>20.00728998203116</v>
      </c>
      <c r="O24" s="16">
        <f t="shared" si="27"/>
        <v>19.848886085479613</v>
      </c>
      <c r="P24" s="16">
        <f t="shared" si="27"/>
        <v>19.88018594399594</v>
      </c>
      <c r="Q24" s="16">
        <f t="shared" si="27"/>
        <v>20.986234125143497</v>
      </c>
      <c r="R24" s="16">
        <f t="shared" si="27"/>
        <v>21.106631075825234</v>
      </c>
      <c r="S24" s="16">
        <f t="shared" si="27"/>
        <v>21.644261483933231</v>
      </c>
      <c r="T24" s="16">
        <f t="shared" si="27"/>
        <v>20.524372825427498</v>
      </c>
      <c r="U24" s="16">
        <f t="shared" si="27"/>
        <v>20.25960753529257</v>
      </c>
      <c r="V24" s="16">
        <f t="shared" si="27"/>
        <v>20.413724761550849</v>
      </c>
      <c r="W24" s="16">
        <f t="shared" si="27"/>
        <v>20.736416704086214</v>
      </c>
      <c r="X24" s="16">
        <f t="shared" si="27"/>
        <v>20.808238978559384</v>
      </c>
      <c r="Y24" s="16">
        <f t="shared" si="27"/>
        <v>20.468592069725439</v>
      </c>
      <c r="Z24" s="16">
        <f t="shared" si="27"/>
        <v>25.421801746160973</v>
      </c>
      <c r="AA24" s="16">
        <f t="shared" si="27"/>
        <v>26.718106872427491</v>
      </c>
      <c r="AB24" s="16">
        <f t="shared" si="27"/>
        <v>25.665897323934875</v>
      </c>
      <c r="AC24" s="16">
        <f t="shared" si="27"/>
        <v>26.067460657470082</v>
      </c>
      <c r="AD24" s="16">
        <f t="shared" si="27"/>
        <v>24.716792022168132</v>
      </c>
      <c r="AE24" s="16">
        <f t="shared" si="27"/>
        <v>24.032038755600468</v>
      </c>
      <c r="AF24" s="16">
        <f t="shared" si="27"/>
        <v>24.380124598730379</v>
      </c>
      <c r="AG24" s="16">
        <f t="shared" si="27"/>
        <v>23.978091603487599</v>
      </c>
      <c r="AH24" s="16">
        <f t="shared" si="27"/>
        <v>26.493993399339935</v>
      </c>
      <c r="AI24" s="16">
        <f t="shared" si="27"/>
        <v>27.206942390144352</v>
      </c>
      <c r="AJ24" s="16">
        <f t="shared" si="27"/>
        <v>27.956765303433443</v>
      </c>
      <c r="AK24" s="16">
        <f t="shared" ref="AK24:BP24" si="28">100*AK23/AK$49</f>
        <v>27.68596627238465</v>
      </c>
      <c r="AL24" s="16">
        <f t="shared" si="28"/>
        <v>27.163847259074366</v>
      </c>
      <c r="AM24" s="16">
        <f t="shared" si="28"/>
        <v>25.096909683567141</v>
      </c>
      <c r="AN24" s="16">
        <f t="shared" si="28"/>
        <v>23.142836178244245</v>
      </c>
      <c r="AO24" s="16">
        <f t="shared" si="28"/>
        <v>22.619294913644726</v>
      </c>
      <c r="AP24" s="16">
        <f t="shared" si="28"/>
        <v>23.878849212086166</v>
      </c>
      <c r="AQ24" s="16">
        <f t="shared" si="28"/>
        <v>25.134400340433579</v>
      </c>
      <c r="AR24" s="16">
        <f t="shared" si="28"/>
        <v>25.514950166112957</v>
      </c>
      <c r="AS24" s="16">
        <f t="shared" si="28"/>
        <v>25.422195157513745</v>
      </c>
      <c r="AT24" s="16">
        <f t="shared" si="28"/>
        <v>25.443130195415218</v>
      </c>
      <c r="AU24" s="16">
        <f t="shared" si="28"/>
        <v>24.65779856082446</v>
      </c>
      <c r="AV24" s="16">
        <f t="shared" si="28"/>
        <v>23.810576765775533</v>
      </c>
      <c r="AW24" s="16">
        <f t="shared" si="28"/>
        <v>21.301639489031015</v>
      </c>
      <c r="AX24" s="16">
        <f t="shared" si="28"/>
        <v>22.744651519348583</v>
      </c>
      <c r="AY24" s="16">
        <f t="shared" si="28"/>
        <v>21.71485911001901</v>
      </c>
      <c r="AZ24" s="16">
        <f t="shared" si="28"/>
        <v>24.271466693092293</v>
      </c>
      <c r="BA24" s="16">
        <f t="shared" si="28"/>
        <v>24.515371655379518</v>
      </c>
      <c r="BB24" s="16">
        <f t="shared" si="28"/>
        <v>24.606796176994678</v>
      </c>
      <c r="BC24" s="16">
        <f t="shared" si="28"/>
        <v>24.350036773435104</v>
      </c>
      <c r="BD24" s="16">
        <f t="shared" si="28"/>
        <v>24.177877954420829</v>
      </c>
      <c r="BE24" s="16">
        <f t="shared" si="28"/>
        <v>24.216174096286593</v>
      </c>
      <c r="BF24" s="16">
        <f t="shared" si="28"/>
        <v>22.609344818297242</v>
      </c>
      <c r="BG24" s="16">
        <f t="shared" si="28"/>
        <v>22.6319536186435</v>
      </c>
      <c r="BH24" s="16">
        <f t="shared" si="28"/>
        <v>25.69958142531187</v>
      </c>
      <c r="BI24" s="16">
        <f t="shared" si="28"/>
        <v>26.186890666519297</v>
      </c>
      <c r="BJ24" s="16">
        <f t="shared" si="28"/>
        <v>24.905176535970853</v>
      </c>
      <c r="BK24" s="16">
        <f t="shared" si="28"/>
        <v>25.1298169627498</v>
      </c>
      <c r="BL24" s="16">
        <f t="shared" si="28"/>
        <v>24.211984218206336</v>
      </c>
      <c r="BM24" s="16">
        <f t="shared" si="28"/>
        <v>25.823416552344526</v>
      </c>
      <c r="BN24" s="16">
        <f t="shared" si="28"/>
        <v>25.70448501022975</v>
      </c>
      <c r="BO24" s="16">
        <f t="shared" si="28"/>
        <v>26.30152785954888</v>
      </c>
      <c r="BP24" s="16">
        <f t="shared" si="28"/>
        <v>25.741624292195709</v>
      </c>
      <c r="BQ24" s="16">
        <f t="shared" ref="BQ24:BT24" si="29">100*BQ23/BQ$49</f>
        <v>25.653654529215721</v>
      </c>
      <c r="BR24" s="16">
        <f t="shared" si="29"/>
        <v>25.304589184823154</v>
      </c>
      <c r="BS24" s="16">
        <f t="shared" si="29"/>
        <v>28.435340906452026</v>
      </c>
      <c r="BT24" s="16">
        <f t="shared" si="29"/>
        <v>31.792381024226017</v>
      </c>
    </row>
    <row r="25" spans="1:72" ht="4.1500000000000004" customHeight="1">
      <c r="A25" s="12"/>
      <c r="B25" s="13"/>
      <c r="C25" s="14"/>
      <c r="D25" s="7"/>
      <c r="E25" s="15"/>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O25" s="17"/>
      <c r="BP25" s="17"/>
      <c r="BQ25" s="17"/>
      <c r="BR25" s="17"/>
      <c r="BS25" s="17"/>
      <c r="BT25" s="17"/>
    </row>
    <row r="26" spans="1:72" ht="14.65" customHeight="1">
      <c r="A26" s="12" t="s">
        <v>93</v>
      </c>
      <c r="B26" s="2" t="s">
        <v>81</v>
      </c>
      <c r="C26" s="14"/>
      <c r="D26" s="7"/>
      <c r="E26" s="17">
        <f>E107</f>
        <v>0</v>
      </c>
      <c r="F26" s="17">
        <f t="shared" ref="F26:BQ26" si="30">F107</f>
        <v>0</v>
      </c>
      <c r="G26" s="17">
        <f t="shared" si="30"/>
        <v>0</v>
      </c>
      <c r="H26" s="17">
        <f t="shared" si="30"/>
        <v>0</v>
      </c>
      <c r="I26" s="17">
        <f t="shared" si="30"/>
        <v>0</v>
      </c>
      <c r="J26" s="17">
        <f t="shared" si="30"/>
        <v>0</v>
      </c>
      <c r="K26" s="17">
        <f t="shared" si="30"/>
        <v>0</v>
      </c>
      <c r="L26" s="17">
        <f t="shared" si="30"/>
        <v>0</v>
      </c>
      <c r="M26" s="17">
        <f t="shared" si="30"/>
        <v>0</v>
      </c>
      <c r="N26" s="17">
        <f t="shared" si="30"/>
        <v>0</v>
      </c>
      <c r="O26" s="17">
        <f t="shared" si="30"/>
        <v>0</v>
      </c>
      <c r="P26" s="17">
        <f t="shared" si="30"/>
        <v>0</v>
      </c>
      <c r="Q26" s="17">
        <f t="shared" si="30"/>
        <v>0</v>
      </c>
      <c r="R26" s="17">
        <f t="shared" si="30"/>
        <v>0</v>
      </c>
      <c r="S26" s="17">
        <f t="shared" si="30"/>
        <v>0</v>
      </c>
      <c r="T26" s="17">
        <f t="shared" si="30"/>
        <v>0</v>
      </c>
      <c r="U26" s="17">
        <f t="shared" si="30"/>
        <v>0</v>
      </c>
      <c r="V26" s="17">
        <f t="shared" si="30"/>
        <v>0</v>
      </c>
      <c r="W26" s="17">
        <f t="shared" si="30"/>
        <v>0</v>
      </c>
      <c r="X26" s="17">
        <f t="shared" si="30"/>
        <v>0</v>
      </c>
      <c r="Y26" s="17">
        <f t="shared" si="30"/>
        <v>0</v>
      </c>
      <c r="Z26" s="17">
        <f t="shared" si="30"/>
        <v>0</v>
      </c>
      <c r="AA26" s="17">
        <f t="shared" si="30"/>
        <v>0</v>
      </c>
      <c r="AB26" s="17">
        <f t="shared" si="30"/>
        <v>0</v>
      </c>
      <c r="AC26" s="17">
        <f t="shared" si="30"/>
        <v>0</v>
      </c>
      <c r="AD26" s="17">
        <f t="shared" si="30"/>
        <v>0</v>
      </c>
      <c r="AE26" s="17">
        <f t="shared" si="30"/>
        <v>0</v>
      </c>
      <c r="AF26" s="17">
        <f t="shared" si="30"/>
        <v>0</v>
      </c>
      <c r="AG26" s="17">
        <f t="shared" si="30"/>
        <v>0</v>
      </c>
      <c r="AH26" s="17">
        <f t="shared" si="30"/>
        <v>0</v>
      </c>
      <c r="AI26" s="17">
        <f t="shared" si="30"/>
        <v>0</v>
      </c>
      <c r="AJ26" s="17">
        <f t="shared" si="30"/>
        <v>0</v>
      </c>
      <c r="AK26" s="17">
        <f t="shared" si="30"/>
        <v>0</v>
      </c>
      <c r="AL26" s="17">
        <f t="shared" si="30"/>
        <v>0</v>
      </c>
      <c r="AM26" s="17">
        <f t="shared" si="30"/>
        <v>0</v>
      </c>
      <c r="AN26" s="17">
        <f t="shared" si="30"/>
        <v>0</v>
      </c>
      <c r="AO26" s="17">
        <f t="shared" si="30"/>
        <v>0</v>
      </c>
      <c r="AP26" s="17">
        <f t="shared" si="30"/>
        <v>0</v>
      </c>
      <c r="AQ26" s="17">
        <f t="shared" si="30"/>
        <v>0</v>
      </c>
      <c r="AR26" s="17">
        <f t="shared" si="30"/>
        <v>0</v>
      </c>
      <c r="AS26" s="17">
        <f t="shared" si="30"/>
        <v>0</v>
      </c>
      <c r="AT26" s="17">
        <f t="shared" si="30"/>
        <v>0</v>
      </c>
      <c r="AU26" s="17">
        <f t="shared" si="30"/>
        <v>0</v>
      </c>
      <c r="AV26" s="17">
        <f t="shared" si="30"/>
        <v>0</v>
      </c>
      <c r="AW26" s="17">
        <f t="shared" si="30"/>
        <v>0</v>
      </c>
      <c r="AX26" s="17">
        <f t="shared" si="30"/>
        <v>0</v>
      </c>
      <c r="AY26" s="17">
        <f t="shared" si="30"/>
        <v>0</v>
      </c>
      <c r="AZ26" s="17">
        <f t="shared" si="30"/>
        <v>0</v>
      </c>
      <c r="BA26" s="17">
        <f t="shared" si="30"/>
        <v>0</v>
      </c>
      <c r="BB26" s="17">
        <f t="shared" si="30"/>
        <v>0</v>
      </c>
      <c r="BC26" s="17">
        <f t="shared" si="30"/>
        <v>0</v>
      </c>
      <c r="BD26" s="17">
        <f t="shared" si="30"/>
        <v>0</v>
      </c>
      <c r="BE26" s="17">
        <f t="shared" si="30"/>
        <v>51</v>
      </c>
      <c r="BF26" s="17">
        <f t="shared" si="30"/>
        <v>2127</v>
      </c>
      <c r="BG26" s="17">
        <f t="shared" si="30"/>
        <v>3319</v>
      </c>
      <c r="BH26" s="17">
        <f t="shared" si="30"/>
        <v>3566</v>
      </c>
      <c r="BI26" s="17">
        <f t="shared" si="30"/>
        <v>2256</v>
      </c>
      <c r="BJ26" s="17">
        <f t="shared" si="30"/>
        <v>3385</v>
      </c>
      <c r="BK26" s="17">
        <f t="shared" si="30"/>
        <v>2203</v>
      </c>
      <c r="BL26" s="17">
        <f t="shared" si="30"/>
        <v>2682</v>
      </c>
      <c r="BM26" s="17">
        <f t="shared" si="30"/>
        <v>2348</v>
      </c>
      <c r="BN26" s="17">
        <f t="shared" si="30"/>
        <v>4089</v>
      </c>
      <c r="BO26" s="17">
        <f t="shared" si="30"/>
        <v>3202</v>
      </c>
      <c r="BP26" s="17">
        <f t="shared" si="30"/>
        <v>3644</v>
      </c>
      <c r="BQ26" s="17">
        <f t="shared" si="30"/>
        <v>4305</v>
      </c>
      <c r="BR26" s="17">
        <f t="shared" ref="BR26:BT26" si="31">BR107</f>
        <v>7878</v>
      </c>
      <c r="BS26" s="17">
        <f t="shared" si="31"/>
        <v>5036</v>
      </c>
      <c r="BT26" s="17">
        <f t="shared" si="31"/>
        <v>6619</v>
      </c>
    </row>
    <row r="27" spans="1:72" s="44" customFormat="1">
      <c r="A27" s="46"/>
      <c r="B27" s="13" t="s">
        <v>84</v>
      </c>
      <c r="D27" s="45"/>
      <c r="E27" s="16">
        <f t="shared" ref="E27:AJ27" si="32">100*E26/E$49</f>
        <v>0</v>
      </c>
      <c r="F27" s="16">
        <f t="shared" si="32"/>
        <v>0</v>
      </c>
      <c r="G27" s="16">
        <f t="shared" si="32"/>
        <v>0</v>
      </c>
      <c r="H27" s="16">
        <f t="shared" si="32"/>
        <v>0</v>
      </c>
      <c r="I27" s="16">
        <f t="shared" si="32"/>
        <v>0</v>
      </c>
      <c r="J27" s="16">
        <f t="shared" si="32"/>
        <v>0</v>
      </c>
      <c r="K27" s="16">
        <f t="shared" si="32"/>
        <v>0</v>
      </c>
      <c r="L27" s="16">
        <f t="shared" si="32"/>
        <v>0</v>
      </c>
      <c r="M27" s="16">
        <f t="shared" si="32"/>
        <v>0</v>
      </c>
      <c r="N27" s="16">
        <f t="shared" si="32"/>
        <v>0</v>
      </c>
      <c r="O27" s="16">
        <f t="shared" si="32"/>
        <v>0</v>
      </c>
      <c r="P27" s="16">
        <f t="shared" si="32"/>
        <v>0</v>
      </c>
      <c r="Q27" s="16">
        <f t="shared" si="32"/>
        <v>0</v>
      </c>
      <c r="R27" s="16">
        <f t="shared" si="32"/>
        <v>0</v>
      </c>
      <c r="S27" s="16">
        <f t="shared" si="32"/>
        <v>0</v>
      </c>
      <c r="T27" s="16">
        <f t="shared" si="32"/>
        <v>0</v>
      </c>
      <c r="U27" s="16">
        <f t="shared" si="32"/>
        <v>0</v>
      </c>
      <c r="V27" s="16">
        <f t="shared" si="32"/>
        <v>0</v>
      </c>
      <c r="W27" s="16">
        <f t="shared" si="32"/>
        <v>0</v>
      </c>
      <c r="X27" s="16">
        <f t="shared" si="32"/>
        <v>0</v>
      </c>
      <c r="Y27" s="16">
        <f t="shared" si="32"/>
        <v>0</v>
      </c>
      <c r="Z27" s="16">
        <f t="shared" si="32"/>
        <v>0</v>
      </c>
      <c r="AA27" s="16">
        <f t="shared" si="32"/>
        <v>0</v>
      </c>
      <c r="AB27" s="16">
        <f t="shared" si="32"/>
        <v>0</v>
      </c>
      <c r="AC27" s="16">
        <f t="shared" si="32"/>
        <v>0</v>
      </c>
      <c r="AD27" s="16">
        <f t="shared" si="32"/>
        <v>0</v>
      </c>
      <c r="AE27" s="16">
        <f t="shared" si="32"/>
        <v>0</v>
      </c>
      <c r="AF27" s="16">
        <f t="shared" si="32"/>
        <v>0</v>
      </c>
      <c r="AG27" s="16">
        <f t="shared" si="32"/>
        <v>0</v>
      </c>
      <c r="AH27" s="16">
        <f t="shared" si="32"/>
        <v>0</v>
      </c>
      <c r="AI27" s="16">
        <f t="shared" si="32"/>
        <v>0</v>
      </c>
      <c r="AJ27" s="16">
        <f t="shared" si="32"/>
        <v>0</v>
      </c>
      <c r="AK27" s="16">
        <f t="shared" ref="AK27:BP27" si="33">100*AK26/AK$49</f>
        <v>0</v>
      </c>
      <c r="AL27" s="16">
        <f t="shared" si="33"/>
        <v>0</v>
      </c>
      <c r="AM27" s="16">
        <f t="shared" si="33"/>
        <v>0</v>
      </c>
      <c r="AN27" s="16">
        <f t="shared" si="33"/>
        <v>0</v>
      </c>
      <c r="AO27" s="16">
        <f t="shared" si="33"/>
        <v>0</v>
      </c>
      <c r="AP27" s="16">
        <f t="shared" si="33"/>
        <v>0</v>
      </c>
      <c r="AQ27" s="16">
        <f t="shared" si="33"/>
        <v>0</v>
      </c>
      <c r="AR27" s="16">
        <f t="shared" si="33"/>
        <v>0</v>
      </c>
      <c r="AS27" s="16">
        <f t="shared" si="33"/>
        <v>0</v>
      </c>
      <c r="AT27" s="16">
        <f t="shared" si="33"/>
        <v>0</v>
      </c>
      <c r="AU27" s="16">
        <f t="shared" si="33"/>
        <v>0</v>
      </c>
      <c r="AV27" s="16">
        <f t="shared" si="33"/>
        <v>0</v>
      </c>
      <c r="AW27" s="16">
        <f t="shared" si="33"/>
        <v>0</v>
      </c>
      <c r="AX27" s="16">
        <f t="shared" si="33"/>
        <v>0</v>
      </c>
      <c r="AY27" s="16">
        <f t="shared" si="33"/>
        <v>0</v>
      </c>
      <c r="AZ27" s="16">
        <f t="shared" si="33"/>
        <v>0</v>
      </c>
      <c r="BA27" s="16">
        <f t="shared" si="33"/>
        <v>0</v>
      </c>
      <c r="BB27" s="16">
        <f t="shared" si="33"/>
        <v>0</v>
      </c>
      <c r="BC27" s="16">
        <f t="shared" si="33"/>
        <v>0</v>
      </c>
      <c r="BD27" s="16">
        <f t="shared" si="33"/>
        <v>0</v>
      </c>
      <c r="BE27" s="16">
        <f t="shared" si="33"/>
        <v>5.1079888946312033E-3</v>
      </c>
      <c r="BF27" s="16">
        <f t="shared" si="33"/>
        <v>0.19555329999641441</v>
      </c>
      <c r="BG27" s="16">
        <f t="shared" si="33"/>
        <v>0.28161078996111411</v>
      </c>
      <c r="BH27" s="16">
        <f t="shared" si="33"/>
        <v>0.28291079186460905</v>
      </c>
      <c r="BI27" s="16">
        <f t="shared" si="33"/>
        <v>0.17315778081724947</v>
      </c>
      <c r="BJ27" s="16">
        <f t="shared" si="33"/>
        <v>0.23873367477773436</v>
      </c>
      <c r="BK27" s="16">
        <f t="shared" si="33"/>
        <v>0.14688585975234097</v>
      </c>
      <c r="BL27" s="16">
        <f t="shared" si="33"/>
        <v>0.1745577804477062</v>
      </c>
      <c r="BM27" s="16">
        <f t="shared" si="33"/>
        <v>0.14688283716586187</v>
      </c>
      <c r="BN27" s="16">
        <f t="shared" si="33"/>
        <v>0.25190872143848564</v>
      </c>
      <c r="BO27" s="16">
        <f t="shared" si="33"/>
        <v>0.19315406962715595</v>
      </c>
      <c r="BP27" s="16">
        <f t="shared" si="33"/>
        <v>0.20712618668412802</v>
      </c>
      <c r="BQ27" s="16">
        <f t="shared" ref="BQ27:BT27" si="34">100*BQ26/BQ$49</f>
        <v>0.23359338797772697</v>
      </c>
      <c r="BR27" s="16">
        <f t="shared" si="34"/>
        <v>0.40478299562024594</v>
      </c>
      <c r="BS27" s="16">
        <f t="shared" si="34"/>
        <v>0.25423223983853527</v>
      </c>
      <c r="BT27" s="16">
        <f t="shared" si="34"/>
        <v>0.32007667526458672</v>
      </c>
    </row>
    <row r="28" spans="1:72" ht="4.1500000000000004" customHeight="1">
      <c r="A28" s="12"/>
      <c r="B28" s="13"/>
      <c r="C28" s="14"/>
      <c r="D28" s="7"/>
      <c r="E28" s="15"/>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O28" s="17"/>
      <c r="BP28" s="17"/>
      <c r="BQ28" s="17"/>
      <c r="BR28" s="17"/>
      <c r="BS28" s="17"/>
      <c r="BT28" s="17"/>
    </row>
    <row r="29" spans="1:72" ht="14.65" customHeight="1">
      <c r="A29" s="12" t="s">
        <v>145</v>
      </c>
      <c r="B29" s="2" t="s">
        <v>81</v>
      </c>
      <c r="C29" s="14"/>
      <c r="D29" s="7"/>
      <c r="E29" s="17">
        <f>E116</f>
        <v>363.3558815196775</v>
      </c>
      <c r="F29" s="17">
        <f t="shared" ref="F29:BQ29" si="35">F116</f>
        <v>368.08346412339756</v>
      </c>
      <c r="G29" s="17">
        <f t="shared" si="35"/>
        <v>355.04495442873053</v>
      </c>
      <c r="H29" s="17">
        <f t="shared" si="35"/>
        <v>488.8396320528384</v>
      </c>
      <c r="I29" s="17">
        <f t="shared" si="35"/>
        <v>518.48745529841881</v>
      </c>
      <c r="J29" s="17">
        <f t="shared" si="35"/>
        <v>327.0622807560153</v>
      </c>
      <c r="K29" s="17">
        <f t="shared" si="35"/>
        <v>406.55929854389706</v>
      </c>
      <c r="L29" s="17">
        <f t="shared" si="35"/>
        <v>577.48129453522415</v>
      </c>
      <c r="M29" s="17">
        <f t="shared" si="35"/>
        <v>344.43098877289276</v>
      </c>
      <c r="N29" s="17">
        <f t="shared" si="35"/>
        <v>273.59791436753039</v>
      </c>
      <c r="O29" s="17">
        <f t="shared" si="35"/>
        <v>314.28588648888854</v>
      </c>
      <c r="P29" s="17">
        <f t="shared" si="35"/>
        <v>618.20851810569366</v>
      </c>
      <c r="Q29" s="17">
        <f t="shared" si="35"/>
        <v>588.87004102750325</v>
      </c>
      <c r="R29" s="17">
        <f t="shared" si="35"/>
        <v>355.14638428803028</v>
      </c>
      <c r="S29" s="17">
        <f t="shared" si="35"/>
        <v>360.83201217783699</v>
      </c>
      <c r="T29" s="17">
        <f t="shared" si="35"/>
        <v>557.8678122310148</v>
      </c>
      <c r="U29" s="17">
        <f t="shared" si="35"/>
        <v>1026.4710722951195</v>
      </c>
      <c r="V29" s="17">
        <f t="shared" si="35"/>
        <v>901</v>
      </c>
      <c r="W29" s="17">
        <f t="shared" si="35"/>
        <v>886</v>
      </c>
      <c r="X29" s="17">
        <f t="shared" si="35"/>
        <v>348</v>
      </c>
      <c r="Y29" s="17">
        <f t="shared" si="35"/>
        <v>1150</v>
      </c>
      <c r="Z29" s="17">
        <f t="shared" si="35"/>
        <v>181</v>
      </c>
      <c r="AA29" s="17">
        <f t="shared" si="35"/>
        <v>-1499</v>
      </c>
      <c r="AB29" s="17">
        <f t="shared" si="35"/>
        <v>-1266</v>
      </c>
      <c r="AC29" s="17">
        <f t="shared" si="35"/>
        <v>-2037</v>
      </c>
      <c r="AD29" s="17">
        <f t="shared" si="35"/>
        <v>-2142</v>
      </c>
      <c r="AE29" s="17">
        <f t="shared" si="35"/>
        <v>-1322</v>
      </c>
      <c r="AF29" s="17">
        <f t="shared" si="35"/>
        <v>-184</v>
      </c>
      <c r="AG29" s="17">
        <f t="shared" si="35"/>
        <v>348</v>
      </c>
      <c r="AH29" s="17">
        <f t="shared" si="35"/>
        <v>-3348</v>
      </c>
      <c r="AI29" s="17">
        <f t="shared" si="35"/>
        <v>-7008</v>
      </c>
      <c r="AJ29" s="17">
        <f t="shared" si="35"/>
        <v>-6037</v>
      </c>
      <c r="AK29" s="17">
        <f t="shared" si="35"/>
        <v>-5122</v>
      </c>
      <c r="AL29" s="17">
        <f t="shared" si="35"/>
        <v>-2434</v>
      </c>
      <c r="AM29" s="17">
        <f t="shared" si="35"/>
        <v>1452</v>
      </c>
      <c r="AN29" s="17">
        <f t="shared" si="35"/>
        <v>5421</v>
      </c>
      <c r="AO29" s="17">
        <f t="shared" si="35"/>
        <v>5942</v>
      </c>
      <c r="AP29" s="17">
        <f t="shared" si="35"/>
        <v>-438</v>
      </c>
      <c r="AQ29" s="17">
        <f t="shared" si="35"/>
        <v>-12631</v>
      </c>
      <c r="AR29" s="17">
        <f t="shared" si="35"/>
        <v>-18118</v>
      </c>
      <c r="AS29" s="17">
        <f t="shared" si="35"/>
        <v>-18185</v>
      </c>
      <c r="AT29" s="17">
        <f t="shared" si="35"/>
        <v>-14160</v>
      </c>
      <c r="AU29" s="17">
        <f t="shared" si="35"/>
        <v>-11109</v>
      </c>
      <c r="AV29" s="17">
        <f t="shared" si="35"/>
        <v>-6099</v>
      </c>
      <c r="AW29" s="17">
        <f t="shared" si="35"/>
        <v>149</v>
      </c>
      <c r="AX29" s="17">
        <f t="shared" si="35"/>
        <v>3889</v>
      </c>
      <c r="AY29" s="17">
        <f t="shared" si="35"/>
        <v>13007</v>
      </c>
      <c r="AZ29" s="17">
        <f t="shared" si="35"/>
        <v>5872</v>
      </c>
      <c r="BA29" s="17">
        <f t="shared" si="35"/>
        <v>-1067</v>
      </c>
      <c r="BB29" s="17">
        <f t="shared" si="35"/>
        <v>7370</v>
      </c>
      <c r="BC29" s="17">
        <f t="shared" si="35"/>
        <v>7990</v>
      </c>
      <c r="BD29" s="17">
        <f t="shared" si="35"/>
        <v>13577</v>
      </c>
      <c r="BE29" s="17">
        <f t="shared" si="35"/>
        <v>15757</v>
      </c>
      <c r="BF29" s="17">
        <f t="shared" si="35"/>
        <v>17190</v>
      </c>
      <c r="BG29" s="17">
        <f t="shared" si="35"/>
        <v>19754</v>
      </c>
      <c r="BH29" s="17">
        <f t="shared" si="35"/>
        <v>-27013</v>
      </c>
      <c r="BI29" s="17">
        <f t="shared" si="35"/>
        <v>-54494</v>
      </c>
      <c r="BJ29" s="17">
        <f t="shared" si="35"/>
        <v>-47463</v>
      </c>
      <c r="BK29" s="17">
        <f t="shared" si="35"/>
        <v>-43360</v>
      </c>
      <c r="BL29" s="17">
        <f t="shared" si="35"/>
        <v>-18834</v>
      </c>
      <c r="BM29" s="17">
        <f t="shared" si="35"/>
        <v>-48456</v>
      </c>
      <c r="BN29" s="17">
        <f t="shared" si="35"/>
        <v>-37867</v>
      </c>
      <c r="BO29" s="17">
        <f t="shared" si="35"/>
        <v>-39606</v>
      </c>
      <c r="BP29" s="17">
        <f t="shared" si="35"/>
        <v>-33151</v>
      </c>
      <c r="BQ29" s="17">
        <f t="shared" si="35"/>
        <v>-10141</v>
      </c>
      <c r="BR29" s="17">
        <f t="shared" ref="BR29:BT29" si="36">BR116</f>
        <v>-690</v>
      </c>
      <c r="BS29" s="17">
        <f t="shared" si="36"/>
        <v>-85272</v>
      </c>
      <c r="BT29" s="17">
        <f t="shared" si="36"/>
        <v>-134171</v>
      </c>
    </row>
    <row r="30" spans="1:72" s="44" customFormat="1">
      <c r="A30" s="46"/>
      <c r="B30" s="13" t="s">
        <v>84</v>
      </c>
      <c r="D30" s="45"/>
      <c r="E30" s="16">
        <f t="shared" ref="E30:AJ30" si="37">100*E29/E$49</f>
        <v>3.3295381035921126</v>
      </c>
      <c r="F30" s="16">
        <f t="shared" si="37"/>
        <v>3.1656328554541036</v>
      </c>
      <c r="G30" s="16">
        <f t="shared" si="37"/>
        <v>2.8181391077689089</v>
      </c>
      <c r="H30" s="16">
        <f t="shared" si="37"/>
        <v>3.5627143968813617</v>
      </c>
      <c r="I30" s="16">
        <f t="shared" si="37"/>
        <v>3.6953104717847949</v>
      </c>
      <c r="J30" s="16">
        <f t="shared" si="37"/>
        <v>2.1699615940716841</v>
      </c>
      <c r="K30" s="16">
        <f t="shared" si="37"/>
        <v>2.4476778961101568</v>
      </c>
      <c r="L30" s="16">
        <f t="shared" si="37"/>
        <v>3.2865590719664457</v>
      </c>
      <c r="M30" s="16">
        <f t="shared" si="37"/>
        <v>1.9366375528416797</v>
      </c>
      <c r="N30" s="16">
        <f t="shared" si="37"/>
        <v>1.4228400559963097</v>
      </c>
      <c r="O30" s="16">
        <f t="shared" si="37"/>
        <v>1.47920123541624</v>
      </c>
      <c r="P30" s="16">
        <f t="shared" si="37"/>
        <v>2.6659559192103743</v>
      </c>
      <c r="Q30" s="16">
        <f t="shared" si="37"/>
        <v>2.4155797892669755</v>
      </c>
      <c r="R30" s="16">
        <f t="shared" si="37"/>
        <v>1.3068383289962844</v>
      </c>
      <c r="S30" s="16">
        <f t="shared" si="37"/>
        <v>1.2355568147439975</v>
      </c>
      <c r="T30" s="16">
        <f t="shared" si="37"/>
        <v>1.7035692192598249</v>
      </c>
      <c r="U30" s="16">
        <f t="shared" si="37"/>
        <v>2.781915204875927</v>
      </c>
      <c r="V30" s="16">
        <f t="shared" si="37"/>
        <v>2.2321317973491888</v>
      </c>
      <c r="W30" s="16">
        <f t="shared" si="37"/>
        <v>1.9892231701841041</v>
      </c>
      <c r="X30" s="16">
        <f t="shared" si="37"/>
        <v>0.69862683690676941</v>
      </c>
      <c r="Y30" s="16">
        <f t="shared" si="37"/>
        <v>1.9055193783035906</v>
      </c>
      <c r="Z30" s="16">
        <f t="shared" si="37"/>
        <v>0.25406361416018641</v>
      </c>
      <c r="AA30" s="16">
        <f t="shared" si="37"/>
        <v>-1.798807195228781</v>
      </c>
      <c r="AB30" s="16">
        <f t="shared" si="37"/>
        <v>-1.3161998627658911</v>
      </c>
      <c r="AC30" s="16">
        <f t="shared" si="37"/>
        <v>-1.9392796961128724</v>
      </c>
      <c r="AD30" s="16">
        <f t="shared" si="37"/>
        <v>-1.8041085160323089</v>
      </c>
      <c r="AE30" s="16">
        <f t="shared" si="37"/>
        <v>-0.98226426029259883</v>
      </c>
      <c r="AF30" s="16">
        <f t="shared" si="37"/>
        <v>-0.12079118224369621</v>
      </c>
      <c r="AG30" s="16">
        <f t="shared" si="37"/>
        <v>0.19792632363228929</v>
      </c>
      <c r="AH30" s="16">
        <f t="shared" si="37"/>
        <v>-1.7679207920792079</v>
      </c>
      <c r="AI30" s="16">
        <f t="shared" si="37"/>
        <v>-3.2802231750014044</v>
      </c>
      <c r="AJ30" s="16">
        <f t="shared" si="37"/>
        <v>-2.5659443882451951</v>
      </c>
      <c r="AK30" s="16">
        <f t="shared" ref="AK30:BP30" si="38">100*AK29/AK$49</f>
        <v>-1.9657811312644402</v>
      </c>
      <c r="AL30" s="16">
        <f t="shared" si="38"/>
        <v>-0.85089126840131024</v>
      </c>
      <c r="AM30" s="16">
        <f t="shared" si="38"/>
        <v>0.44777362144625943</v>
      </c>
      <c r="AN30" s="16">
        <f t="shared" si="38"/>
        <v>1.4732299363801644</v>
      </c>
      <c r="AO30" s="16">
        <f t="shared" si="38"/>
        <v>1.4694244960136111</v>
      </c>
      <c r="AP30" s="16">
        <f t="shared" si="38"/>
        <v>-0.10553708255023854</v>
      </c>
      <c r="AQ30" s="16">
        <f t="shared" si="38"/>
        <v>-2.9861226033712382</v>
      </c>
      <c r="AR30" s="16">
        <f t="shared" si="38"/>
        <v>-4.0808604088068021</v>
      </c>
      <c r="AS30" s="16">
        <f t="shared" si="38"/>
        <v>-3.8992478107605089</v>
      </c>
      <c r="AT30" s="16">
        <f t="shared" si="38"/>
        <v>-2.8576675701147707</v>
      </c>
      <c r="AU30" s="16">
        <f t="shared" si="38"/>
        <v>-2.101445985517445</v>
      </c>
      <c r="AV30" s="16">
        <f t="shared" si="38"/>
        <v>-1.0964356403604809</v>
      </c>
      <c r="AW30" s="16">
        <f t="shared" si="38"/>
        <v>2.5303901555935208E-2</v>
      </c>
      <c r="AX30" s="16">
        <f t="shared" si="38"/>
        <v>0.62632463876416433</v>
      </c>
      <c r="AY30" s="16">
        <f t="shared" si="38"/>
        <v>1.9656290708182591</v>
      </c>
      <c r="AZ30" s="16">
        <f t="shared" si="38"/>
        <v>0.83127472978616479</v>
      </c>
      <c r="BA30" s="16">
        <f t="shared" si="38"/>
        <v>-0.14121620637947851</v>
      </c>
      <c r="BB30" s="16">
        <f t="shared" si="38"/>
        <v>0.91836861845958306</v>
      </c>
      <c r="BC30" s="16">
        <f t="shared" si="38"/>
        <v>0.92541652430231813</v>
      </c>
      <c r="BD30" s="16">
        <f t="shared" si="38"/>
        <v>1.4684362457264795</v>
      </c>
      <c r="BE30" s="16">
        <f t="shared" si="38"/>
        <v>1.5781682551510563</v>
      </c>
      <c r="BF30" s="16">
        <f t="shared" si="38"/>
        <v>1.5804237080105141</v>
      </c>
      <c r="BG30" s="16">
        <f t="shared" si="38"/>
        <v>1.6760890463669322</v>
      </c>
      <c r="BH30" s="16">
        <f t="shared" si="38"/>
        <v>-2.1430928829609321</v>
      </c>
      <c r="BI30" s="16">
        <f t="shared" si="38"/>
        <v>-4.1826507570280107</v>
      </c>
      <c r="BJ30" s="16">
        <f t="shared" si="38"/>
        <v>-3.347419913139027</v>
      </c>
      <c r="BK30" s="16">
        <f t="shared" si="38"/>
        <v>-2.8910444298054947</v>
      </c>
      <c r="BL30" s="16">
        <f t="shared" si="38"/>
        <v>-1.2258095588933999</v>
      </c>
      <c r="BM30" s="16">
        <f t="shared" si="38"/>
        <v>-3.0312413789220627</v>
      </c>
      <c r="BN30" s="16">
        <f t="shared" si="38"/>
        <v>-2.3328509549305787</v>
      </c>
      <c r="BO30" s="16">
        <f t="shared" si="38"/>
        <v>-2.3891505564188438</v>
      </c>
      <c r="BP30" s="16">
        <f t="shared" si="38"/>
        <v>-1.8843139996612317</v>
      </c>
      <c r="BQ30" s="16">
        <f t="shared" ref="BQ30:BT30" si="39">100*BQ29/BQ$49</f>
        <v>-0.55026028977517516</v>
      </c>
      <c r="BR30" s="16">
        <f t="shared" si="39"/>
        <v>-3.5453194589739744E-2</v>
      </c>
      <c r="BS30" s="16">
        <f t="shared" si="39"/>
        <v>-4.3047838672580578</v>
      </c>
      <c r="BT30" s="16">
        <f t="shared" si="39"/>
        <v>-6.4881413501926071</v>
      </c>
    </row>
    <row r="31" spans="1:72" ht="4.1500000000000004" customHeight="1">
      <c r="A31" s="12"/>
      <c r="B31" s="13"/>
      <c r="C31" s="14"/>
      <c r="D31" s="7"/>
      <c r="E31" s="15"/>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O31" s="17"/>
      <c r="BP31" s="17"/>
      <c r="BQ31" s="17"/>
      <c r="BR31" s="17"/>
      <c r="BS31" s="17"/>
      <c r="BT31" s="17"/>
    </row>
    <row r="32" spans="1:72" ht="14.65" customHeight="1">
      <c r="A32" s="12" t="s">
        <v>100</v>
      </c>
      <c r="B32" s="2" t="s">
        <v>81</v>
      </c>
      <c r="C32" s="14"/>
      <c r="D32" s="7"/>
      <c r="E32" s="17">
        <f>E125</f>
        <v>-168.39500041984297</v>
      </c>
      <c r="F32" s="17">
        <f t="shared" ref="F32:BQ32" si="40">F125</f>
        <v>-127.07905437991735</v>
      </c>
      <c r="G32" s="17">
        <f t="shared" si="40"/>
        <v>-176.70592751078993</v>
      </c>
      <c r="H32" s="17">
        <f t="shared" si="40"/>
        <v>-59.98581949024458</v>
      </c>
      <c r="I32" s="17">
        <f t="shared" si="40"/>
        <v>-57.169462764548257</v>
      </c>
      <c r="J32" s="17">
        <f t="shared" si="40"/>
        <v>-292.50067343039836</v>
      </c>
      <c r="K32" s="17">
        <f t="shared" si="40"/>
        <v>-222.77979693145414</v>
      </c>
      <c r="L32" s="17">
        <f t="shared" si="40"/>
        <v>-24.973412395548962</v>
      </c>
      <c r="M32" s="17">
        <f t="shared" si="40"/>
        <v>-326.45670718044278</v>
      </c>
      <c r="N32" s="17">
        <f t="shared" si="40"/>
        <v>-409.50995819697698</v>
      </c>
      <c r="O32" s="17">
        <f t="shared" si="40"/>
        <v>-400.59444526466575</v>
      </c>
      <c r="P32" s="17">
        <f t="shared" si="40"/>
        <v>-155.15285630188907</v>
      </c>
      <c r="Q32" s="17">
        <f t="shared" si="40"/>
        <v>-226.83967461230702</v>
      </c>
      <c r="R32" s="17">
        <f t="shared" si="40"/>
        <v>-524.0858432001213</v>
      </c>
      <c r="S32" s="17">
        <f t="shared" si="40"/>
        <v>-602.08860393590703</v>
      </c>
      <c r="T32" s="17">
        <f t="shared" si="40"/>
        <v>-342.53858587325055</v>
      </c>
      <c r="U32" s="17">
        <f t="shared" si="40"/>
        <v>-143.14978078544914</v>
      </c>
      <c r="V32" s="17">
        <f t="shared" si="40"/>
        <v>50</v>
      </c>
      <c r="W32" s="17">
        <f t="shared" si="40"/>
        <v>-101</v>
      </c>
      <c r="X32" s="17">
        <f t="shared" si="40"/>
        <v>-629</v>
      </c>
      <c r="Y32" s="17">
        <f t="shared" si="40"/>
        <v>-125</v>
      </c>
      <c r="Z32" s="17">
        <f t="shared" si="40"/>
        <v>-2467</v>
      </c>
      <c r="AA32" s="17">
        <f t="shared" si="40"/>
        <v>-3539</v>
      </c>
      <c r="AB32" s="17">
        <f t="shared" si="40"/>
        <v>-2796</v>
      </c>
      <c r="AC32" s="17">
        <f t="shared" si="40"/>
        <v>-3361</v>
      </c>
      <c r="AD32" s="17">
        <f t="shared" si="40"/>
        <v>-3216</v>
      </c>
      <c r="AE32" s="17">
        <f t="shared" si="40"/>
        <v>-2024</v>
      </c>
      <c r="AF32" s="17">
        <f t="shared" si="40"/>
        <v>-1146</v>
      </c>
      <c r="AG32" s="17">
        <f t="shared" si="40"/>
        <v>-660</v>
      </c>
      <c r="AH32" s="17">
        <f t="shared" si="40"/>
        <v>-4711</v>
      </c>
      <c r="AI32" s="17">
        <f t="shared" si="40"/>
        <v>-8144</v>
      </c>
      <c r="AJ32" s="17">
        <f t="shared" si="40"/>
        <v>-6959</v>
      </c>
      <c r="AK32" s="17">
        <f t="shared" si="40"/>
        <v>-5932</v>
      </c>
      <c r="AL32" s="17">
        <f t="shared" si="40"/>
        <v>-2979</v>
      </c>
      <c r="AM32" s="17">
        <f t="shared" si="40"/>
        <v>2109</v>
      </c>
      <c r="AN32" s="17">
        <f t="shared" si="40"/>
        <v>5589</v>
      </c>
      <c r="AO32" s="17">
        <f t="shared" si="40"/>
        <v>7159</v>
      </c>
      <c r="AP32" s="17">
        <f t="shared" si="40"/>
        <v>1125</v>
      </c>
      <c r="AQ32" s="17">
        <f t="shared" si="40"/>
        <v>-10475</v>
      </c>
      <c r="AR32" s="17">
        <f t="shared" si="40"/>
        <v>-15647</v>
      </c>
      <c r="AS32" s="17">
        <f t="shared" si="40"/>
        <v>-14738</v>
      </c>
      <c r="AT32" s="17">
        <f t="shared" si="40"/>
        <v>-12614</v>
      </c>
      <c r="AU32" s="17">
        <f t="shared" si="40"/>
        <v>-5921</v>
      </c>
      <c r="AV32" s="17">
        <f t="shared" si="40"/>
        <v>1142</v>
      </c>
      <c r="AW32" s="17">
        <f t="shared" si="40"/>
        <v>15303</v>
      </c>
      <c r="AX32" s="17">
        <f t="shared" si="40"/>
        <v>10837</v>
      </c>
      <c r="AY32" s="17">
        <f t="shared" si="40"/>
        <v>22507</v>
      </c>
      <c r="AZ32" s="17">
        <f t="shared" si="40"/>
        <v>11545</v>
      </c>
      <c r="BA32" s="17">
        <f t="shared" si="40"/>
        <v>2355</v>
      </c>
      <c r="BB32" s="17">
        <f t="shared" si="40"/>
        <v>7141</v>
      </c>
      <c r="BC32" s="17">
        <f t="shared" si="40"/>
        <v>7538</v>
      </c>
      <c r="BD32" s="17">
        <f t="shared" si="40"/>
        <v>12438</v>
      </c>
      <c r="BE32" s="17">
        <f t="shared" si="40"/>
        <v>14161</v>
      </c>
      <c r="BF32" s="17">
        <f t="shared" si="40"/>
        <v>26720</v>
      </c>
      <c r="BG32" s="17">
        <f t="shared" si="40"/>
        <v>28181</v>
      </c>
      <c r="BH32" s="17">
        <f t="shared" si="40"/>
        <v>-31336</v>
      </c>
      <c r="BI32" s="17">
        <f t="shared" si="40"/>
        <v>-56516</v>
      </c>
      <c r="BJ32" s="17">
        <f t="shared" si="40"/>
        <v>-51106</v>
      </c>
      <c r="BK32" s="17">
        <f t="shared" si="40"/>
        <v>-47023</v>
      </c>
      <c r="BL32" s="17">
        <f t="shared" si="40"/>
        <v>-20954</v>
      </c>
      <c r="BM32" s="17">
        <f t="shared" si="40"/>
        <v>-52479</v>
      </c>
      <c r="BN32" s="17">
        <f t="shared" si="40"/>
        <v>-38936</v>
      </c>
      <c r="BO32" s="17">
        <f t="shared" si="40"/>
        <v>-49088</v>
      </c>
      <c r="BP32" s="17">
        <f t="shared" si="40"/>
        <v>-43008</v>
      </c>
      <c r="BQ32" s="17">
        <f t="shared" si="40"/>
        <v>-25877</v>
      </c>
      <c r="BR32" s="17">
        <f t="shared" ref="BR32:BT32" si="41">BR125</f>
        <v>-7199</v>
      </c>
      <c r="BS32" s="17">
        <f t="shared" si="41"/>
        <v>-93868</v>
      </c>
      <c r="BT32" s="17">
        <f t="shared" si="41"/>
        <v>-137535</v>
      </c>
    </row>
    <row r="33" spans="1:72" s="44" customFormat="1">
      <c r="A33" s="46"/>
      <c r="B33" s="13" t="s">
        <v>84</v>
      </c>
      <c r="D33" s="45"/>
      <c r="E33" s="16">
        <f t="shared" ref="E33:AJ33" si="42">100*E32/E$49</f>
        <v>-1.5430535154882683</v>
      </c>
      <c r="F33" s="16">
        <f t="shared" si="42"/>
        <v>-1.0929195929601485</v>
      </c>
      <c r="G33" s="16">
        <f t="shared" si="42"/>
        <v>-1.4025882601091764</v>
      </c>
      <c r="H33" s="16">
        <f t="shared" si="42"/>
        <v>-0.43718293013427539</v>
      </c>
      <c r="I33" s="16">
        <f t="shared" si="42"/>
        <v>-0.40745231588786396</v>
      </c>
      <c r="J33" s="16">
        <f t="shared" si="42"/>
        <v>-1.9406555415589444</v>
      </c>
      <c r="K33" s="16">
        <f t="shared" si="42"/>
        <v>-1.3412389941688991</v>
      </c>
      <c r="L33" s="16">
        <f t="shared" si="42"/>
        <v>-0.14212857774485779</v>
      </c>
      <c r="M33" s="16">
        <f t="shared" si="42"/>
        <v>-1.8355732762465156</v>
      </c>
      <c r="N33" s="16">
        <f t="shared" si="42"/>
        <v>-2.1296477102136198</v>
      </c>
      <c r="O33" s="16">
        <f t="shared" si="42"/>
        <v>-1.8854165071053126</v>
      </c>
      <c r="P33" s="16">
        <f t="shared" si="42"/>
        <v>-0.66907954763848843</v>
      </c>
      <c r="Q33" s="16">
        <f t="shared" si="42"/>
        <v>-0.93050978182093291</v>
      </c>
      <c r="R33" s="16">
        <f t="shared" si="42"/>
        <v>-1.9284877951137818</v>
      </c>
      <c r="S33" s="16">
        <f t="shared" si="42"/>
        <v>-2.0616648539101048</v>
      </c>
      <c r="T33" s="16">
        <f t="shared" si="42"/>
        <v>-1.0460151643608593</v>
      </c>
      <c r="U33" s="16">
        <f t="shared" si="42"/>
        <v>-0.38796081301276258</v>
      </c>
      <c r="V33" s="16">
        <f t="shared" si="42"/>
        <v>0.12386968908708039</v>
      </c>
      <c r="W33" s="16">
        <f t="shared" si="42"/>
        <v>-0.22676246070947462</v>
      </c>
      <c r="X33" s="16">
        <f t="shared" si="42"/>
        <v>-1.2627479322251667</v>
      </c>
      <c r="Y33" s="16">
        <f t="shared" si="42"/>
        <v>-0.20712167155473812</v>
      </c>
      <c r="Z33" s="16">
        <f t="shared" si="42"/>
        <v>-3.4628449510120434</v>
      </c>
      <c r="AA33" s="16">
        <f t="shared" si="42"/>
        <v>-4.2468169872679491</v>
      </c>
      <c r="AB33" s="16">
        <f t="shared" si="42"/>
        <v>-2.9068679433597406</v>
      </c>
      <c r="AC33" s="16">
        <f t="shared" si="42"/>
        <v>-3.1997638972191282</v>
      </c>
      <c r="AD33" s="16">
        <f t="shared" si="42"/>
        <v>-2.7086895366759594</v>
      </c>
      <c r="AE33" s="16">
        <f t="shared" si="42"/>
        <v>-1.503859956756596</v>
      </c>
      <c r="AF33" s="16">
        <f t="shared" si="42"/>
        <v>-0.75231899375693401</v>
      </c>
      <c r="AG33" s="16">
        <f t="shared" si="42"/>
        <v>-0.37537751033710037</v>
      </c>
      <c r="AH33" s="16">
        <f t="shared" si="42"/>
        <v>-2.4876567656765678</v>
      </c>
      <c r="AI33" s="16">
        <f t="shared" si="42"/>
        <v>-3.811948849487933</v>
      </c>
      <c r="AJ33" s="16">
        <f t="shared" si="42"/>
        <v>-2.9578278942849612</v>
      </c>
      <c r="AK33" s="16">
        <f t="shared" ref="AK33:BP33" si="43">100*AK32/AK$49</f>
        <v>-2.2766524152012222</v>
      </c>
      <c r="AL33" s="16">
        <f t="shared" si="43"/>
        <v>-1.0414154020408806</v>
      </c>
      <c r="AM33" s="16">
        <f t="shared" si="43"/>
        <v>0.65038193362958763</v>
      </c>
      <c r="AN33" s="16">
        <f t="shared" si="43"/>
        <v>1.5188862044694225</v>
      </c>
      <c r="AO33" s="16">
        <f t="shared" si="43"/>
        <v>1.7703820206936118</v>
      </c>
      <c r="AP33" s="16">
        <f t="shared" si="43"/>
        <v>0.27107127367355788</v>
      </c>
      <c r="AQ33" s="16">
        <f t="shared" si="43"/>
        <v>-2.4764178822194376</v>
      </c>
      <c r="AR33" s="16">
        <f t="shared" si="43"/>
        <v>-3.5242975392758602</v>
      </c>
      <c r="AS33" s="16">
        <f t="shared" si="43"/>
        <v>-3.1601382587290834</v>
      </c>
      <c r="AT33" s="16">
        <f t="shared" si="43"/>
        <v>-2.5456651645076072</v>
      </c>
      <c r="AU33" s="16">
        <f t="shared" si="43"/>
        <v>-1.1200523611710138</v>
      </c>
      <c r="AV33" s="16">
        <f t="shared" si="43"/>
        <v>0.20530078722604839</v>
      </c>
      <c r="AW33" s="16">
        <f t="shared" si="43"/>
        <v>2.5988295671844059</v>
      </c>
      <c r="AX33" s="16">
        <f t="shared" si="43"/>
        <v>1.7453021625835046</v>
      </c>
      <c r="AY33" s="16">
        <f t="shared" si="43"/>
        <v>3.40127727353783</v>
      </c>
      <c r="AZ33" s="16">
        <f t="shared" si="43"/>
        <v>1.6343778534368651</v>
      </c>
      <c r="BA33" s="16">
        <f t="shared" si="43"/>
        <v>0.31168150517682464</v>
      </c>
      <c r="BB33" s="16">
        <f t="shared" si="43"/>
        <v>0.8898331484965919</v>
      </c>
      <c r="BC33" s="16">
        <f t="shared" si="43"/>
        <v>0.87306505133803181</v>
      </c>
      <c r="BD33" s="16">
        <f t="shared" si="43"/>
        <v>1.3452463743349747</v>
      </c>
      <c r="BE33" s="16">
        <f t="shared" si="43"/>
        <v>1.4183182497425975</v>
      </c>
      <c r="BF33" s="16">
        <f t="shared" si="43"/>
        <v>2.4565981080884778</v>
      </c>
      <c r="BG33" s="16">
        <f t="shared" si="43"/>
        <v>2.3911038481151423</v>
      </c>
      <c r="BH33" s="16">
        <f t="shared" si="43"/>
        <v>-2.486060732997585</v>
      </c>
      <c r="BI33" s="16">
        <f t="shared" si="43"/>
        <v>-4.3378480233455985</v>
      </c>
      <c r="BJ33" s="16">
        <f t="shared" si="43"/>
        <v>-3.6043495371317258</v>
      </c>
      <c r="BK33" s="16">
        <f t="shared" si="43"/>
        <v>-3.1352763427754562</v>
      </c>
      <c r="BL33" s="16">
        <f t="shared" si="43"/>
        <v>-1.3637896090608634</v>
      </c>
      <c r="BM33" s="16">
        <f t="shared" si="43"/>
        <v>-3.2829064785465354</v>
      </c>
      <c r="BN33" s="16">
        <f t="shared" si="43"/>
        <v>-2.3987082362261867</v>
      </c>
      <c r="BO33" s="16">
        <f t="shared" si="43"/>
        <v>-2.9611327201304904</v>
      </c>
      <c r="BP33" s="16">
        <f t="shared" si="43"/>
        <v>-2.4445891978350653</v>
      </c>
      <c r="BQ33" s="16">
        <f t="shared" ref="BQ33:BT33" si="44">100*BQ32/BQ$49</f>
        <v>-1.404110592497013</v>
      </c>
      <c r="BR33" s="16">
        <f t="shared" si="44"/>
        <v>-0.36989499688628463</v>
      </c>
      <c r="BS33" s="16">
        <f t="shared" si="44"/>
        <v>-4.7387354823597354</v>
      </c>
      <c r="BT33" s="16">
        <f t="shared" si="44"/>
        <v>-6.6508151582587907</v>
      </c>
    </row>
    <row r="34" spans="1:72" ht="14.65" customHeight="1">
      <c r="A34" s="12"/>
      <c r="B34" s="13"/>
      <c r="C34" s="14"/>
      <c r="D34" s="7"/>
      <c r="E34" s="15"/>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O34" s="17"/>
      <c r="BP34" s="17"/>
      <c r="BQ34" s="17"/>
      <c r="BR34" s="17"/>
      <c r="BS34" s="17"/>
      <c r="BT34" s="17"/>
    </row>
    <row r="35" spans="1:72" ht="14.65" customHeight="1">
      <c r="A35" s="12"/>
      <c r="B35" s="13"/>
      <c r="C35" s="14"/>
      <c r="D35" s="7"/>
      <c r="E35" s="15"/>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O35" s="17"/>
      <c r="BP35" s="17"/>
      <c r="BQ35" s="17"/>
      <c r="BR35" s="17"/>
      <c r="BS35" s="17"/>
      <c r="BT35" s="17"/>
    </row>
    <row r="36" spans="1:72" ht="14.65" customHeight="1">
      <c r="A36" s="22"/>
      <c r="B36" s="13"/>
      <c r="C36" s="14"/>
      <c r="D36" s="7"/>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O36" s="17"/>
      <c r="BP36" s="17"/>
      <c r="BQ36" s="17"/>
      <c r="BR36" s="17"/>
      <c r="BS36" s="17"/>
      <c r="BT36" s="17"/>
    </row>
    <row r="37" spans="1:72" ht="14.65" customHeight="1">
      <c r="A37" s="22"/>
      <c r="B37" s="13"/>
      <c r="C37" s="14"/>
      <c r="D37" s="7"/>
      <c r="E37" s="15"/>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O37" s="17"/>
      <c r="BP37" s="17"/>
      <c r="BQ37" s="17"/>
      <c r="BR37" s="17"/>
      <c r="BS37" s="17"/>
      <c r="BT37" s="17"/>
    </row>
    <row r="38" spans="1:72" ht="14.65" customHeight="1">
      <c r="A38" s="22"/>
      <c r="B38" s="13"/>
      <c r="C38" s="14"/>
      <c r="D38" s="7"/>
      <c r="E38" s="15"/>
      <c r="F38" s="16"/>
      <c r="G38" s="16"/>
      <c r="H38" s="16"/>
      <c r="I38" s="16"/>
      <c r="J38" s="16"/>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row>
    <row r="39" spans="1:72" ht="14.65" customHeight="1">
      <c r="A39" s="22"/>
      <c r="B39" s="13"/>
      <c r="C39" s="14"/>
      <c r="D39" s="7"/>
      <c r="E39" s="15"/>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O39" s="17"/>
      <c r="BP39" s="17"/>
      <c r="BQ39" s="17"/>
      <c r="BR39" s="17"/>
      <c r="BS39" s="17"/>
      <c r="BT39" s="17"/>
    </row>
    <row r="40" spans="1:72" s="44" customFormat="1" ht="15.75">
      <c r="A40" s="6" t="s">
        <v>364</v>
      </c>
      <c r="D40" s="45"/>
    </row>
    <row r="41" spans="1:72" ht="4.1500000000000004" customHeight="1">
      <c r="A41" s="12"/>
      <c r="B41" s="13"/>
      <c r="C41" s="14"/>
      <c r="D41" s="7"/>
      <c r="E41" s="15"/>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O41" s="17"/>
      <c r="BP41" s="17"/>
      <c r="BQ41" s="17"/>
      <c r="BR41" s="17"/>
      <c r="BS41" s="17"/>
      <c r="BT41" s="17"/>
    </row>
    <row r="42" spans="1:72" ht="14.65" customHeight="1">
      <c r="A42" s="25" t="s">
        <v>365</v>
      </c>
      <c r="B42" s="13"/>
      <c r="C42" s="14"/>
      <c r="D42" s="7"/>
      <c r="E42" s="15"/>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O42" s="17"/>
      <c r="BP42" s="17"/>
      <c r="BQ42" s="17"/>
      <c r="BR42" s="17"/>
      <c r="BS42" s="17"/>
      <c r="BT42" s="17"/>
    </row>
    <row r="43" spans="1:72" ht="4.1500000000000004" customHeight="1">
      <c r="A43" s="12"/>
      <c r="B43" s="13"/>
      <c r="C43" s="14"/>
      <c r="D43" s="7"/>
      <c r="E43" s="15"/>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O43" s="17"/>
      <c r="BP43" s="17"/>
      <c r="BQ43" s="17"/>
      <c r="BR43" s="17"/>
      <c r="BS43" s="17"/>
      <c r="BT43" s="17"/>
    </row>
    <row r="44" spans="1:72" s="44" customFormat="1">
      <c r="A44" s="46" t="s">
        <v>366</v>
      </c>
    </row>
    <row r="45" spans="1:72" s="44" customFormat="1">
      <c r="A45" s="47" t="s">
        <v>367</v>
      </c>
      <c r="B45" s="2" t="s">
        <v>81</v>
      </c>
      <c r="D45" s="45"/>
      <c r="E45" s="17">
        <v>9013</v>
      </c>
      <c r="F45" s="17">
        <v>9603</v>
      </c>
      <c r="G45" s="17">
        <v>10405</v>
      </c>
      <c r="H45" s="17">
        <v>11332</v>
      </c>
      <c r="I45" s="17">
        <v>11588</v>
      </c>
      <c r="J45" s="17">
        <v>12448</v>
      </c>
      <c r="K45" s="17">
        <v>13718</v>
      </c>
      <c r="L45" s="17">
        <v>14591</v>
      </c>
      <c r="M45" s="17">
        <v>14928</v>
      </c>
      <c r="N45" s="17">
        <v>16089</v>
      </c>
      <c r="O45" s="17">
        <v>17834</v>
      </c>
      <c r="P45" s="17">
        <v>19605</v>
      </c>
      <c r="Q45" s="17">
        <v>20524</v>
      </c>
      <c r="R45" s="17">
        <v>22545</v>
      </c>
      <c r="S45" s="17">
        <v>24031</v>
      </c>
      <c r="T45" s="17">
        <v>27044</v>
      </c>
      <c r="U45" s="17">
        <v>29894</v>
      </c>
      <c r="V45" s="17">
        <v>32877</v>
      </c>
      <c r="W45" s="17">
        <v>36560</v>
      </c>
      <c r="X45" s="17">
        <v>41686</v>
      </c>
      <c r="Y45" s="17">
        <v>50433</v>
      </c>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row>
    <row r="46" spans="1:72" s="44" customFormat="1">
      <c r="A46" s="47"/>
      <c r="B46" s="13" t="s">
        <v>368</v>
      </c>
      <c r="D46" s="45"/>
      <c r="E46" s="16"/>
      <c r="F46" s="16">
        <f t="shared" ref="F46:Y46" si="45">100*(F45/E45-1)</f>
        <v>6.5461000776655842</v>
      </c>
      <c r="G46" s="16">
        <f t="shared" si="45"/>
        <v>8.3515568051650604</v>
      </c>
      <c r="H46" s="16">
        <f t="shared" si="45"/>
        <v>8.9091782796732346</v>
      </c>
      <c r="I46" s="16">
        <f t="shared" si="45"/>
        <v>2.2590893046240623</v>
      </c>
      <c r="J46" s="16">
        <f t="shared" si="45"/>
        <v>7.4214704867103798</v>
      </c>
      <c r="K46" s="16">
        <f t="shared" si="45"/>
        <v>10.20244215938304</v>
      </c>
      <c r="L46" s="16">
        <f t="shared" si="45"/>
        <v>6.363901443359099</v>
      </c>
      <c r="M46" s="16">
        <f t="shared" si="45"/>
        <v>2.3096429305736521</v>
      </c>
      <c r="N46" s="16">
        <f t="shared" si="45"/>
        <v>7.7773311897106012</v>
      </c>
      <c r="O46" s="16">
        <f t="shared" si="45"/>
        <v>10.845919572378637</v>
      </c>
      <c r="P46" s="16">
        <f t="shared" si="45"/>
        <v>9.9304698889761234</v>
      </c>
      <c r="Q46" s="16">
        <f t="shared" si="45"/>
        <v>4.6875796990563545</v>
      </c>
      <c r="R46" s="16">
        <f t="shared" si="45"/>
        <v>9.8470083804326656</v>
      </c>
      <c r="S46" s="16">
        <f t="shared" si="45"/>
        <v>6.5912619206032419</v>
      </c>
      <c r="T46" s="16">
        <f t="shared" si="45"/>
        <v>12.537971786442515</v>
      </c>
      <c r="U46" s="16">
        <f t="shared" si="45"/>
        <v>10.538381896169202</v>
      </c>
      <c r="V46" s="16">
        <f t="shared" si="45"/>
        <v>9.9785910216096951</v>
      </c>
      <c r="W46" s="16">
        <f t="shared" si="45"/>
        <v>11.202360312680604</v>
      </c>
      <c r="X46" s="16">
        <f t="shared" si="45"/>
        <v>14.020787746170683</v>
      </c>
      <c r="Y46" s="16">
        <f t="shared" si="45"/>
        <v>20.983063858369722</v>
      </c>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row>
    <row r="47" spans="1:72" s="44" customFormat="1">
      <c r="A47" s="47" t="s">
        <v>369</v>
      </c>
      <c r="B47" s="2" t="s">
        <v>81</v>
      </c>
      <c r="D47" s="51" t="s">
        <v>370</v>
      </c>
      <c r="K47" s="17">
        <v>16610</v>
      </c>
      <c r="L47" s="17">
        <v>17571</v>
      </c>
      <c r="M47" s="17">
        <v>17785</v>
      </c>
      <c r="N47" s="17">
        <v>19229</v>
      </c>
      <c r="O47" s="17">
        <v>21247</v>
      </c>
      <c r="P47" s="17">
        <v>23189</v>
      </c>
      <c r="Q47" s="17">
        <v>24378</v>
      </c>
      <c r="R47" s="17">
        <v>27176</v>
      </c>
      <c r="S47" s="17">
        <v>29204</v>
      </c>
      <c r="T47" s="17">
        <v>32747</v>
      </c>
      <c r="U47" s="17">
        <v>36898</v>
      </c>
      <c r="V47" s="17">
        <v>40365</v>
      </c>
      <c r="W47" s="17">
        <v>44540</v>
      </c>
      <c r="X47" s="17">
        <v>49812</v>
      </c>
      <c r="Y47" s="17">
        <v>60351</v>
      </c>
      <c r="Z47" s="17">
        <v>71242</v>
      </c>
      <c r="AA47" s="17">
        <v>83333</v>
      </c>
      <c r="AB47" s="17">
        <v>96186</v>
      </c>
      <c r="AC47" s="17">
        <v>105039</v>
      </c>
      <c r="AD47" s="17">
        <v>118729</v>
      </c>
      <c r="AE47" s="17">
        <v>134587</v>
      </c>
      <c r="AF47" s="17">
        <v>152329</v>
      </c>
      <c r="AG47" s="17">
        <v>175823</v>
      </c>
      <c r="AH47" s="17">
        <v>189375</v>
      </c>
      <c r="AI47" s="17">
        <v>213644</v>
      </c>
      <c r="AJ47" s="17">
        <v>235274</v>
      </c>
      <c r="AK47" s="17">
        <v>260558</v>
      </c>
      <c r="AL47" s="17">
        <v>286053</v>
      </c>
      <c r="AM47" s="17">
        <v>324271</v>
      </c>
      <c r="AN47" s="17">
        <v>367967</v>
      </c>
      <c r="AO47" s="17">
        <v>404376</v>
      </c>
      <c r="AP47" s="17">
        <v>415020</v>
      </c>
      <c r="AQ47" s="17">
        <v>422990</v>
      </c>
      <c r="AR47" s="17">
        <v>443975</v>
      </c>
      <c r="AS47" s="17">
        <v>466372</v>
      </c>
      <c r="AT47" s="17">
        <v>495509</v>
      </c>
      <c r="AU47" s="17">
        <v>528636</v>
      </c>
      <c r="AV47" s="17">
        <v>556257</v>
      </c>
      <c r="AW47" s="17">
        <v>588842</v>
      </c>
      <c r="AX47" s="17">
        <v>620924</v>
      </c>
      <c r="AY47" s="17">
        <v>661722</v>
      </c>
      <c r="AZ47" s="17">
        <v>706385</v>
      </c>
      <c r="BA47" s="17">
        <v>755579</v>
      </c>
      <c r="BB47" s="17">
        <v>802510</v>
      </c>
      <c r="BC47" s="17">
        <v>863395</v>
      </c>
      <c r="BD47" s="17">
        <v>924589</v>
      </c>
      <c r="BE47" s="17">
        <v>998436</v>
      </c>
      <c r="BF47" s="17">
        <v>1087683</v>
      </c>
      <c r="BG47" s="17">
        <v>1178577</v>
      </c>
      <c r="BH47" s="17">
        <v>1260468</v>
      </c>
      <c r="BI47" s="17">
        <v>1302858</v>
      </c>
      <c r="BJ47" s="17">
        <v>1417898</v>
      </c>
      <c r="BK47" s="17">
        <v>1499804</v>
      </c>
      <c r="BL47" s="17">
        <v>1536454</v>
      </c>
      <c r="BM47" s="17">
        <v>1598553</v>
      </c>
      <c r="BN47" s="17">
        <v>1623207</v>
      </c>
      <c r="BO47" s="17">
        <v>1657744</v>
      </c>
      <c r="BP47" s="17">
        <v>1759314</v>
      </c>
      <c r="BQ47" s="17">
        <v>1842946</v>
      </c>
      <c r="BR47" s="17">
        <v>1946228</v>
      </c>
      <c r="BS47" s="17">
        <v>1980866</v>
      </c>
      <c r="BT47" s="17">
        <v>2067942</v>
      </c>
    </row>
    <row r="48" spans="1:72" s="44" customFormat="1">
      <c r="A48" s="47"/>
      <c r="B48" s="13" t="s">
        <v>368</v>
      </c>
      <c r="D48" s="51"/>
      <c r="E48" s="16"/>
      <c r="F48" s="16"/>
      <c r="G48" s="16"/>
      <c r="H48" s="16"/>
      <c r="I48" s="16"/>
      <c r="J48" s="16"/>
      <c r="K48" s="16"/>
      <c r="L48" s="16">
        <f t="shared" ref="L48:BT48" si="46">100*(L47/K47-1)</f>
        <v>5.7856712823600276</v>
      </c>
      <c r="M48" s="16">
        <f t="shared" si="46"/>
        <v>1.2179158841272519</v>
      </c>
      <c r="N48" s="16">
        <f t="shared" si="46"/>
        <v>8.1192015743604138</v>
      </c>
      <c r="O48" s="16">
        <f t="shared" si="46"/>
        <v>10.49456550002601</v>
      </c>
      <c r="P48" s="16">
        <f t="shared" si="46"/>
        <v>9.1401138984327233</v>
      </c>
      <c r="Q48" s="16">
        <f t="shared" si="46"/>
        <v>5.1274311095778069</v>
      </c>
      <c r="R48" s="16">
        <f t="shared" si="46"/>
        <v>11.477561735991459</v>
      </c>
      <c r="S48" s="16">
        <f t="shared" si="46"/>
        <v>7.4624668825434171</v>
      </c>
      <c r="T48" s="16">
        <f t="shared" si="46"/>
        <v>12.131899739761675</v>
      </c>
      <c r="U48" s="16">
        <f t="shared" si="46"/>
        <v>12.675970317891716</v>
      </c>
      <c r="V48" s="16">
        <f t="shared" si="46"/>
        <v>9.3961732343216475</v>
      </c>
      <c r="W48" s="16">
        <f t="shared" si="46"/>
        <v>10.34311903877121</v>
      </c>
      <c r="X48" s="16">
        <f t="shared" si="46"/>
        <v>11.836551414458917</v>
      </c>
      <c r="Y48" s="16">
        <f t="shared" si="46"/>
        <v>21.157552397012758</v>
      </c>
      <c r="Z48" s="16">
        <f t="shared" si="46"/>
        <v>18.046096999221216</v>
      </c>
      <c r="AA48" s="16">
        <f t="shared" si="46"/>
        <v>16.97173015917577</v>
      </c>
      <c r="AB48" s="16">
        <f t="shared" si="46"/>
        <v>15.423661694646773</v>
      </c>
      <c r="AC48" s="16">
        <f t="shared" si="46"/>
        <v>9.2040421682989315</v>
      </c>
      <c r="AD48" s="16">
        <f t="shared" si="46"/>
        <v>13.033254315063925</v>
      </c>
      <c r="AE48" s="16">
        <f t="shared" si="46"/>
        <v>13.35646724894508</v>
      </c>
      <c r="AF48" s="16">
        <f t="shared" si="46"/>
        <v>13.18255106362427</v>
      </c>
      <c r="AG48" s="16">
        <f t="shared" si="46"/>
        <v>15.423195845833693</v>
      </c>
      <c r="AH48" s="16">
        <f t="shared" si="46"/>
        <v>7.7077515455884704</v>
      </c>
      <c r="AI48" s="16">
        <f t="shared" si="46"/>
        <v>12.815313531353144</v>
      </c>
      <c r="AJ48" s="16">
        <f t="shared" si="46"/>
        <v>10.124318960513756</v>
      </c>
      <c r="AK48" s="16">
        <f t="shared" si="46"/>
        <v>10.746618835910461</v>
      </c>
      <c r="AL48" s="16">
        <f t="shared" si="46"/>
        <v>9.7847696098373405</v>
      </c>
      <c r="AM48" s="16">
        <f t="shared" si="46"/>
        <v>13.36046117327907</v>
      </c>
      <c r="AN48" s="16">
        <f t="shared" si="46"/>
        <v>13.47514887239376</v>
      </c>
      <c r="AO48" s="16">
        <f t="shared" si="46"/>
        <v>9.8946372908440097</v>
      </c>
      <c r="AP48" s="16">
        <f t="shared" si="46"/>
        <v>2.6322036916137437</v>
      </c>
      <c r="AQ48" s="16">
        <f t="shared" si="46"/>
        <v>1.9203893788251269</v>
      </c>
      <c r="AR48" s="16">
        <f t="shared" si="46"/>
        <v>4.9611101917303113</v>
      </c>
      <c r="AS48" s="16">
        <f t="shared" si="46"/>
        <v>5.0446534151697753</v>
      </c>
      <c r="AT48" s="16">
        <f t="shared" si="46"/>
        <v>6.2475877625586484</v>
      </c>
      <c r="AU48" s="16">
        <f t="shared" si="46"/>
        <v>6.685448700225427</v>
      </c>
      <c r="AV48" s="16">
        <f t="shared" si="46"/>
        <v>5.224956302635464</v>
      </c>
      <c r="AW48" s="16">
        <f t="shared" si="46"/>
        <v>5.8579038106486792</v>
      </c>
      <c r="AX48" s="16">
        <f t="shared" si="46"/>
        <v>5.4483206021309627</v>
      </c>
      <c r="AY48" s="16">
        <f t="shared" si="46"/>
        <v>6.5705303708666341</v>
      </c>
      <c r="AZ48" s="16">
        <f t="shared" si="46"/>
        <v>6.7495111240067684</v>
      </c>
      <c r="BA48" s="16">
        <f t="shared" si="46"/>
        <v>6.9641909157187598</v>
      </c>
      <c r="BB48" s="16">
        <f t="shared" si="46"/>
        <v>6.2112631505110594</v>
      </c>
      <c r="BC48" s="16">
        <f t="shared" si="46"/>
        <v>7.5868213480205782</v>
      </c>
      <c r="BD48" s="16">
        <f t="shared" si="46"/>
        <v>7.0876018508330585</v>
      </c>
      <c r="BE48" s="16">
        <f t="shared" si="46"/>
        <v>7.987008281517527</v>
      </c>
      <c r="BF48" s="16">
        <f t="shared" si="46"/>
        <v>8.9386800956696266</v>
      </c>
      <c r="BG48" s="16">
        <f t="shared" si="46"/>
        <v>8.3566627408905081</v>
      </c>
      <c r="BH48" s="16">
        <f t="shared" si="46"/>
        <v>6.948294426244539</v>
      </c>
      <c r="BI48" s="16">
        <f t="shared" si="46"/>
        <v>3.3630365864107725</v>
      </c>
      <c r="BJ48" s="16">
        <f t="shared" si="46"/>
        <v>8.8298187523122351</v>
      </c>
      <c r="BK48" s="16">
        <f t="shared" si="46"/>
        <v>5.7765791333368233</v>
      </c>
      <c r="BL48" s="16">
        <f t="shared" si="46"/>
        <v>2.4436526372779266</v>
      </c>
      <c r="BM48" s="16">
        <f t="shared" si="46"/>
        <v>4.0417090261081645</v>
      </c>
      <c r="BN48" s="16">
        <f t="shared" si="46"/>
        <v>1.5422697902415461</v>
      </c>
      <c r="BO48" s="16">
        <f t="shared" si="46"/>
        <v>2.1277015192763482</v>
      </c>
      <c r="BP48" s="16">
        <f t="shared" si="46"/>
        <v>6.1270015153123802</v>
      </c>
      <c r="BQ48" s="16">
        <f t="shared" si="46"/>
        <v>4.7536710331413268</v>
      </c>
      <c r="BR48" s="16">
        <f t="shared" si="46"/>
        <v>5.6041793953810926</v>
      </c>
      <c r="BS48" s="16">
        <f t="shared" si="46"/>
        <v>1.7797503684049421</v>
      </c>
      <c r="BT48" s="16">
        <f t="shared" si="46"/>
        <v>4.3958551461835471</v>
      </c>
    </row>
    <row r="49" spans="1:72" s="44" customFormat="1">
      <c r="A49" s="47" t="s">
        <v>371</v>
      </c>
      <c r="B49" s="2" t="s">
        <v>81</v>
      </c>
      <c r="D49" s="51"/>
      <c r="E49" s="17">
        <f t="shared" ref="E49:J49" si="47">F49*E45/F45</f>
        <v>10913.101764105555</v>
      </c>
      <c r="F49" s="17">
        <f t="shared" si="47"/>
        <v>11627.484327161394</v>
      </c>
      <c r="G49" s="17">
        <f t="shared" si="47"/>
        <v>12598.560285755941</v>
      </c>
      <c r="H49" s="17">
        <f t="shared" si="47"/>
        <v>13720.988482286046</v>
      </c>
      <c r="I49" s="17">
        <f t="shared" si="47"/>
        <v>14030.957865578072</v>
      </c>
      <c r="J49" s="17">
        <f t="shared" si="47"/>
        <v>15072.261262574719</v>
      </c>
      <c r="K49" s="17">
        <f>K47</f>
        <v>16610</v>
      </c>
      <c r="L49" s="17">
        <f t="shared" ref="L49:BT49" si="48">L47</f>
        <v>17571</v>
      </c>
      <c r="M49" s="17">
        <f t="shared" si="48"/>
        <v>17785</v>
      </c>
      <c r="N49" s="17">
        <f t="shared" si="48"/>
        <v>19229</v>
      </c>
      <c r="O49" s="17">
        <f t="shared" si="48"/>
        <v>21247</v>
      </c>
      <c r="P49" s="17">
        <f t="shared" si="48"/>
        <v>23189</v>
      </c>
      <c r="Q49" s="17">
        <f t="shared" si="48"/>
        <v>24378</v>
      </c>
      <c r="R49" s="17">
        <f t="shared" si="48"/>
        <v>27176</v>
      </c>
      <c r="S49" s="17">
        <f t="shared" si="48"/>
        <v>29204</v>
      </c>
      <c r="T49" s="17">
        <f t="shared" si="48"/>
        <v>32747</v>
      </c>
      <c r="U49" s="17">
        <f t="shared" si="48"/>
        <v>36898</v>
      </c>
      <c r="V49" s="17">
        <f t="shared" si="48"/>
        <v>40365</v>
      </c>
      <c r="W49" s="17">
        <f t="shared" si="48"/>
        <v>44540</v>
      </c>
      <c r="X49" s="17">
        <f t="shared" si="48"/>
        <v>49812</v>
      </c>
      <c r="Y49" s="17">
        <f t="shared" si="48"/>
        <v>60351</v>
      </c>
      <c r="Z49" s="17">
        <f t="shared" si="48"/>
        <v>71242</v>
      </c>
      <c r="AA49" s="17">
        <f t="shared" si="48"/>
        <v>83333</v>
      </c>
      <c r="AB49" s="17">
        <f t="shared" si="48"/>
        <v>96186</v>
      </c>
      <c r="AC49" s="17">
        <f t="shared" si="48"/>
        <v>105039</v>
      </c>
      <c r="AD49" s="17">
        <f t="shared" si="48"/>
        <v>118729</v>
      </c>
      <c r="AE49" s="17">
        <f t="shared" si="48"/>
        <v>134587</v>
      </c>
      <c r="AF49" s="17">
        <f t="shared" si="48"/>
        <v>152329</v>
      </c>
      <c r="AG49" s="17">
        <f t="shared" si="48"/>
        <v>175823</v>
      </c>
      <c r="AH49" s="17">
        <f t="shared" si="48"/>
        <v>189375</v>
      </c>
      <c r="AI49" s="17">
        <f t="shared" si="48"/>
        <v>213644</v>
      </c>
      <c r="AJ49" s="17">
        <f t="shared" si="48"/>
        <v>235274</v>
      </c>
      <c r="AK49" s="17">
        <f t="shared" si="48"/>
        <v>260558</v>
      </c>
      <c r="AL49" s="17">
        <f t="shared" si="48"/>
        <v>286053</v>
      </c>
      <c r="AM49" s="17">
        <f t="shared" si="48"/>
        <v>324271</v>
      </c>
      <c r="AN49" s="17">
        <f t="shared" si="48"/>
        <v>367967</v>
      </c>
      <c r="AO49" s="17">
        <f t="shared" si="48"/>
        <v>404376</v>
      </c>
      <c r="AP49" s="17">
        <f t="shared" si="48"/>
        <v>415020</v>
      </c>
      <c r="AQ49" s="17">
        <f t="shared" si="48"/>
        <v>422990</v>
      </c>
      <c r="AR49" s="17">
        <f t="shared" si="48"/>
        <v>443975</v>
      </c>
      <c r="AS49" s="17">
        <f t="shared" si="48"/>
        <v>466372</v>
      </c>
      <c r="AT49" s="17">
        <f t="shared" si="48"/>
        <v>495509</v>
      </c>
      <c r="AU49" s="17">
        <f t="shared" si="48"/>
        <v>528636</v>
      </c>
      <c r="AV49" s="17">
        <f t="shared" si="48"/>
        <v>556257</v>
      </c>
      <c r="AW49" s="17">
        <f t="shared" si="48"/>
        <v>588842</v>
      </c>
      <c r="AX49" s="17">
        <f t="shared" si="48"/>
        <v>620924</v>
      </c>
      <c r="AY49" s="17">
        <f t="shared" si="48"/>
        <v>661722</v>
      </c>
      <c r="AZ49" s="17">
        <f t="shared" si="48"/>
        <v>706385</v>
      </c>
      <c r="BA49" s="17">
        <f t="shared" si="48"/>
        <v>755579</v>
      </c>
      <c r="BB49" s="17">
        <f t="shared" si="48"/>
        <v>802510</v>
      </c>
      <c r="BC49" s="17">
        <f t="shared" si="48"/>
        <v>863395</v>
      </c>
      <c r="BD49" s="17">
        <f t="shared" si="48"/>
        <v>924589</v>
      </c>
      <c r="BE49" s="17">
        <f t="shared" si="48"/>
        <v>998436</v>
      </c>
      <c r="BF49" s="17">
        <f t="shared" si="48"/>
        <v>1087683</v>
      </c>
      <c r="BG49" s="17">
        <f t="shared" si="48"/>
        <v>1178577</v>
      </c>
      <c r="BH49" s="17">
        <f t="shared" si="48"/>
        <v>1260468</v>
      </c>
      <c r="BI49" s="17">
        <f t="shared" si="48"/>
        <v>1302858</v>
      </c>
      <c r="BJ49" s="17">
        <f t="shared" si="48"/>
        <v>1417898</v>
      </c>
      <c r="BK49" s="17">
        <f t="shared" si="48"/>
        <v>1499804</v>
      </c>
      <c r="BL49" s="17">
        <f t="shared" si="48"/>
        <v>1536454</v>
      </c>
      <c r="BM49" s="17">
        <f t="shared" si="48"/>
        <v>1598553</v>
      </c>
      <c r="BN49" s="17">
        <f t="shared" si="48"/>
        <v>1623207</v>
      </c>
      <c r="BO49" s="17">
        <f t="shared" si="48"/>
        <v>1657744</v>
      </c>
      <c r="BP49" s="17">
        <f t="shared" si="48"/>
        <v>1759314</v>
      </c>
      <c r="BQ49" s="17">
        <f t="shared" si="48"/>
        <v>1842946</v>
      </c>
      <c r="BR49" s="17">
        <f t="shared" si="48"/>
        <v>1946228</v>
      </c>
      <c r="BS49" s="17">
        <f t="shared" si="48"/>
        <v>1980866</v>
      </c>
      <c r="BT49" s="17">
        <f t="shared" si="48"/>
        <v>2067942</v>
      </c>
    </row>
    <row r="50" spans="1:72" s="44" customFormat="1">
      <c r="A50" s="46"/>
      <c r="B50" s="13" t="s">
        <v>368</v>
      </c>
      <c r="D50" s="45"/>
      <c r="E50" s="16"/>
      <c r="F50" s="16">
        <f t="shared" ref="F50:BP50" si="49">100*(F49/E49-1)</f>
        <v>6.5461000776655842</v>
      </c>
      <c r="G50" s="16">
        <f t="shared" si="49"/>
        <v>8.3515568051650604</v>
      </c>
      <c r="H50" s="16">
        <f t="shared" si="49"/>
        <v>8.9091782796732346</v>
      </c>
      <c r="I50" s="16">
        <f t="shared" si="49"/>
        <v>2.2590893046240845</v>
      </c>
      <c r="J50" s="16">
        <f t="shared" si="49"/>
        <v>7.421470486710402</v>
      </c>
      <c r="K50" s="16">
        <f t="shared" si="49"/>
        <v>10.20244215938304</v>
      </c>
      <c r="L50" s="16">
        <f t="shared" si="49"/>
        <v>5.7856712823600276</v>
      </c>
      <c r="M50" s="16">
        <f t="shared" si="49"/>
        <v>1.2179158841272519</v>
      </c>
      <c r="N50" s="16">
        <f t="shared" si="49"/>
        <v>8.1192015743604138</v>
      </c>
      <c r="O50" s="16">
        <f t="shared" si="49"/>
        <v>10.49456550002601</v>
      </c>
      <c r="P50" s="16">
        <f t="shared" si="49"/>
        <v>9.1401138984327233</v>
      </c>
      <c r="Q50" s="16">
        <f t="shared" si="49"/>
        <v>5.1274311095778069</v>
      </c>
      <c r="R50" s="16">
        <f t="shared" si="49"/>
        <v>11.477561735991459</v>
      </c>
      <c r="S50" s="16">
        <f t="shared" si="49"/>
        <v>7.4624668825434171</v>
      </c>
      <c r="T50" s="16">
        <f t="shared" si="49"/>
        <v>12.131899739761675</v>
      </c>
      <c r="U50" s="16">
        <f t="shared" si="49"/>
        <v>12.675970317891716</v>
      </c>
      <c r="V50" s="16">
        <f t="shared" si="49"/>
        <v>9.3961732343216475</v>
      </c>
      <c r="W50" s="16">
        <f t="shared" si="49"/>
        <v>10.34311903877121</v>
      </c>
      <c r="X50" s="16">
        <f t="shared" si="49"/>
        <v>11.836551414458917</v>
      </c>
      <c r="Y50" s="16">
        <f t="shared" si="49"/>
        <v>21.157552397012758</v>
      </c>
      <c r="Z50" s="16">
        <f t="shared" si="49"/>
        <v>18.046096999221216</v>
      </c>
      <c r="AA50" s="16">
        <f t="shared" si="49"/>
        <v>16.97173015917577</v>
      </c>
      <c r="AB50" s="16">
        <f t="shared" si="49"/>
        <v>15.423661694646773</v>
      </c>
      <c r="AC50" s="16">
        <f t="shared" si="49"/>
        <v>9.2040421682989315</v>
      </c>
      <c r="AD50" s="16">
        <f t="shared" si="49"/>
        <v>13.033254315063925</v>
      </c>
      <c r="AE50" s="16">
        <f t="shared" si="49"/>
        <v>13.35646724894508</v>
      </c>
      <c r="AF50" s="16">
        <f t="shared" si="49"/>
        <v>13.18255106362427</v>
      </c>
      <c r="AG50" s="16">
        <f t="shared" si="49"/>
        <v>15.423195845833693</v>
      </c>
      <c r="AH50" s="16">
        <f t="shared" si="49"/>
        <v>7.7077515455884704</v>
      </c>
      <c r="AI50" s="16">
        <f t="shared" si="49"/>
        <v>12.815313531353144</v>
      </c>
      <c r="AJ50" s="16">
        <f t="shared" si="49"/>
        <v>10.124318960513756</v>
      </c>
      <c r="AK50" s="16">
        <f t="shared" si="49"/>
        <v>10.746618835910461</v>
      </c>
      <c r="AL50" s="16">
        <f t="shared" si="49"/>
        <v>9.7847696098373405</v>
      </c>
      <c r="AM50" s="16">
        <f t="shared" si="49"/>
        <v>13.36046117327907</v>
      </c>
      <c r="AN50" s="16">
        <f t="shared" si="49"/>
        <v>13.47514887239376</v>
      </c>
      <c r="AO50" s="16">
        <f t="shared" si="49"/>
        <v>9.8946372908440097</v>
      </c>
      <c r="AP50" s="16">
        <f t="shared" si="49"/>
        <v>2.6322036916137437</v>
      </c>
      <c r="AQ50" s="16">
        <f t="shared" si="49"/>
        <v>1.9203893788251269</v>
      </c>
      <c r="AR50" s="16">
        <f t="shared" si="49"/>
        <v>4.9611101917303113</v>
      </c>
      <c r="AS50" s="16">
        <f t="shared" si="49"/>
        <v>5.0446534151697753</v>
      </c>
      <c r="AT50" s="16">
        <f t="shared" si="49"/>
        <v>6.2475877625586484</v>
      </c>
      <c r="AU50" s="16">
        <f t="shared" si="49"/>
        <v>6.685448700225427</v>
      </c>
      <c r="AV50" s="16">
        <f t="shared" si="49"/>
        <v>5.224956302635464</v>
      </c>
      <c r="AW50" s="16">
        <f t="shared" si="49"/>
        <v>5.8579038106486792</v>
      </c>
      <c r="AX50" s="16">
        <f t="shared" si="49"/>
        <v>5.4483206021309627</v>
      </c>
      <c r="AY50" s="16">
        <f t="shared" si="49"/>
        <v>6.5705303708666341</v>
      </c>
      <c r="AZ50" s="16">
        <f t="shared" si="49"/>
        <v>6.7495111240067684</v>
      </c>
      <c r="BA50" s="16">
        <f t="shared" si="49"/>
        <v>6.9641909157187598</v>
      </c>
      <c r="BB50" s="16">
        <f t="shared" si="49"/>
        <v>6.2112631505110594</v>
      </c>
      <c r="BC50" s="16">
        <f t="shared" si="49"/>
        <v>7.5868213480205782</v>
      </c>
      <c r="BD50" s="16">
        <f t="shared" si="49"/>
        <v>7.0876018508330585</v>
      </c>
      <c r="BE50" s="16">
        <f t="shared" si="49"/>
        <v>7.987008281517527</v>
      </c>
      <c r="BF50" s="16">
        <f t="shared" si="49"/>
        <v>8.9386800956696266</v>
      </c>
      <c r="BG50" s="16">
        <f t="shared" si="49"/>
        <v>8.3566627408905081</v>
      </c>
      <c r="BH50" s="16">
        <f t="shared" si="49"/>
        <v>6.948294426244539</v>
      </c>
      <c r="BI50" s="16">
        <f t="shared" si="49"/>
        <v>3.3630365864107725</v>
      </c>
      <c r="BJ50" s="16">
        <f t="shared" si="49"/>
        <v>8.8298187523122351</v>
      </c>
      <c r="BK50" s="16">
        <f t="shared" si="49"/>
        <v>5.7765791333368233</v>
      </c>
      <c r="BL50" s="16">
        <f t="shared" si="49"/>
        <v>2.4436526372779266</v>
      </c>
      <c r="BM50" s="16">
        <f t="shared" si="49"/>
        <v>4.0417090261081645</v>
      </c>
      <c r="BN50" s="16">
        <f t="shared" si="49"/>
        <v>1.5422697902415461</v>
      </c>
      <c r="BO50" s="16">
        <f t="shared" si="49"/>
        <v>2.1277015192763482</v>
      </c>
      <c r="BP50" s="16">
        <f t="shared" si="49"/>
        <v>6.1270015153123802</v>
      </c>
      <c r="BQ50" s="16">
        <f t="shared" ref="BQ50:BT50" si="50">100*(BQ49/BP49-1)</f>
        <v>4.7536710331413268</v>
      </c>
      <c r="BR50" s="16">
        <f t="shared" si="50"/>
        <v>5.6041793953810926</v>
      </c>
      <c r="BS50" s="16">
        <f t="shared" si="50"/>
        <v>1.7797503684049421</v>
      </c>
      <c r="BT50" s="16">
        <f t="shared" si="50"/>
        <v>4.3958551461835471</v>
      </c>
    </row>
    <row r="51" spans="1:72" ht="4.1500000000000004" customHeight="1">
      <c r="A51" s="12"/>
      <c r="B51" s="13"/>
      <c r="C51" s="14"/>
      <c r="D51" s="7"/>
      <c r="E51" s="15"/>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O51" s="17"/>
      <c r="BP51" s="17"/>
      <c r="BQ51" s="17"/>
      <c r="BR51" s="17"/>
      <c r="BS51" s="17"/>
      <c r="BT51" s="17"/>
    </row>
    <row r="52" spans="1:72" s="44" customFormat="1">
      <c r="A52" s="46" t="s">
        <v>80</v>
      </c>
      <c r="D52" s="45"/>
    </row>
    <row r="53" spans="1:72">
      <c r="A53" s="47" t="s">
        <v>372</v>
      </c>
      <c r="B53" s="2" t="s">
        <v>81</v>
      </c>
      <c r="C53" s="7" t="s">
        <v>17</v>
      </c>
      <c r="D53" s="52" t="s">
        <v>370</v>
      </c>
      <c r="E53" s="17">
        <f t="shared" ref="E53:R54" si="51">E62+E71</f>
        <v>1942</v>
      </c>
      <c r="F53" s="17">
        <f t="shared" si="51"/>
        <v>2040</v>
      </c>
      <c r="G53" s="17">
        <f t="shared" si="51"/>
        <v>2192</v>
      </c>
      <c r="H53" s="17">
        <f t="shared" si="51"/>
        <v>2418</v>
      </c>
      <c r="I53" s="17">
        <f t="shared" si="51"/>
        <v>2572</v>
      </c>
      <c r="J53" s="17">
        <f t="shared" si="51"/>
        <v>2546</v>
      </c>
      <c r="K53" s="17">
        <f t="shared" si="51"/>
        <v>2818</v>
      </c>
      <c r="L53" s="17">
        <f t="shared" si="51"/>
        <v>3214</v>
      </c>
      <c r="M53" s="17">
        <f t="shared" si="51"/>
        <v>3246</v>
      </c>
      <c r="N53" s="17">
        <f t="shared" si="51"/>
        <v>3364</v>
      </c>
      <c r="O53" s="17">
        <f t="shared" si="51"/>
        <v>3726</v>
      </c>
      <c r="P53" s="17">
        <f t="shared" si="51"/>
        <v>4362</v>
      </c>
      <c r="Q53" s="17"/>
      <c r="R53" s="17"/>
      <c r="S53" s="17"/>
      <c r="T53" s="17"/>
      <c r="U53" s="17"/>
      <c r="V53" s="17"/>
      <c r="W53" s="17"/>
      <c r="X53" s="17"/>
      <c r="Y53" s="17"/>
      <c r="Z53" s="17"/>
      <c r="AA53" s="17"/>
    </row>
    <row r="54" spans="1:72">
      <c r="A54" s="47" t="s">
        <v>373</v>
      </c>
      <c r="B54" s="2" t="s">
        <v>81</v>
      </c>
      <c r="C54" s="7" t="s">
        <v>17</v>
      </c>
      <c r="D54" s="51" t="s">
        <v>370</v>
      </c>
      <c r="J54" s="17">
        <f t="shared" si="51"/>
        <v>2546</v>
      </c>
      <c r="K54" s="17">
        <f t="shared" si="51"/>
        <v>2818</v>
      </c>
      <c r="L54" s="17">
        <f t="shared" si="51"/>
        <v>3215</v>
      </c>
      <c r="M54" s="17">
        <f t="shared" si="51"/>
        <v>3242</v>
      </c>
      <c r="N54" s="17">
        <f t="shared" si="51"/>
        <v>3359</v>
      </c>
      <c r="O54" s="17">
        <f t="shared" si="51"/>
        <v>3730</v>
      </c>
      <c r="P54" s="17">
        <f t="shared" si="51"/>
        <v>4362</v>
      </c>
      <c r="Q54" s="17">
        <f t="shared" si="51"/>
        <v>4800</v>
      </c>
      <c r="R54" s="17">
        <f t="shared" si="51"/>
        <v>5093</v>
      </c>
    </row>
    <row r="55" spans="1:72">
      <c r="A55" s="47" t="s">
        <v>374</v>
      </c>
      <c r="B55" s="2" t="s">
        <v>81</v>
      </c>
      <c r="C55" s="7" t="s">
        <v>17</v>
      </c>
      <c r="D55" s="51" t="s">
        <v>370</v>
      </c>
      <c r="J55" s="17"/>
      <c r="K55" s="17"/>
      <c r="L55" s="17"/>
      <c r="M55" s="17"/>
      <c r="N55" s="17"/>
      <c r="O55" s="17">
        <v>3725</v>
      </c>
      <c r="P55" s="17">
        <v>4349</v>
      </c>
      <c r="Q55" s="17">
        <v>4803</v>
      </c>
      <c r="R55" s="17">
        <v>5121</v>
      </c>
      <c r="S55" s="17">
        <v>5616</v>
      </c>
      <c r="T55" s="17">
        <v>6266</v>
      </c>
      <c r="U55" s="17">
        <v>7196</v>
      </c>
      <c r="V55" s="17">
        <v>8125</v>
      </c>
      <c r="W55" s="17">
        <v>8945</v>
      </c>
      <c r="X55" s="17">
        <v>9518</v>
      </c>
      <c r="Y55" s="17">
        <v>12002</v>
      </c>
    </row>
    <row r="56" spans="1:72">
      <c r="A56" s="47" t="s">
        <v>375</v>
      </c>
      <c r="B56" s="2" t="s">
        <v>81</v>
      </c>
      <c r="C56" s="7" t="s">
        <v>17</v>
      </c>
      <c r="D56" s="51" t="s">
        <v>370</v>
      </c>
      <c r="E56" s="17">
        <v>1940</v>
      </c>
      <c r="F56" s="17">
        <v>2039</v>
      </c>
      <c r="G56" s="17">
        <v>2190</v>
      </c>
      <c r="H56" s="17">
        <v>2415</v>
      </c>
      <c r="I56" s="17">
        <v>2573</v>
      </c>
      <c r="J56" s="17">
        <v>2546</v>
      </c>
      <c r="K56" s="17">
        <v>2827</v>
      </c>
      <c r="L56" s="17">
        <v>3204</v>
      </c>
      <c r="M56" s="17">
        <v>3262</v>
      </c>
      <c r="N56" s="17">
        <v>3356</v>
      </c>
      <c r="O56" s="17">
        <v>3725</v>
      </c>
      <c r="P56" s="17">
        <v>4349</v>
      </c>
      <c r="Q56" s="17">
        <v>4774</v>
      </c>
      <c r="R56" s="17">
        <v>5088</v>
      </c>
      <c r="S56" s="17">
        <v>5583</v>
      </c>
      <c r="T56" s="17">
        <v>6228</v>
      </c>
      <c r="U56" s="17">
        <v>7157</v>
      </c>
      <c r="V56" s="17">
        <v>8093</v>
      </c>
      <c r="W56" s="17">
        <v>8913</v>
      </c>
      <c r="X56" s="17">
        <v>9471</v>
      </c>
      <c r="Y56" s="17">
        <v>11977</v>
      </c>
      <c r="Z56" s="17">
        <v>15430</v>
      </c>
      <c r="AA56" s="17">
        <v>18364</v>
      </c>
      <c r="AB56" s="17">
        <v>21545</v>
      </c>
      <c r="AC56" s="17">
        <v>23600</v>
      </c>
      <c r="AD56" s="17">
        <v>25812</v>
      </c>
      <c r="AE56" s="17">
        <v>29791</v>
      </c>
      <c r="AF56" s="17">
        <v>35317</v>
      </c>
      <c r="AG56" s="17">
        <v>41008</v>
      </c>
      <c r="AH56" s="17">
        <v>44879</v>
      </c>
      <c r="AI56" s="17">
        <v>49300</v>
      </c>
      <c r="AJ56" s="17">
        <v>57979</v>
      </c>
      <c r="AK56" s="17">
        <v>65224</v>
      </c>
      <c r="AL56" s="17">
        <v>73466</v>
      </c>
      <c r="AM56" s="17">
        <v>81465</v>
      </c>
      <c r="AN56" s="17">
        <v>88713</v>
      </c>
      <c r="AO56" s="17">
        <v>95871</v>
      </c>
      <c r="AP56" s="17">
        <v>97937</v>
      </c>
      <c r="AQ56" s="17">
        <v>93298</v>
      </c>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row>
    <row r="57" spans="1:72">
      <c r="A57" s="47" t="s">
        <v>376</v>
      </c>
      <c r="B57" s="2" t="s">
        <v>81</v>
      </c>
      <c r="C57" s="7" t="s">
        <v>17</v>
      </c>
      <c r="D57" s="51" t="s">
        <v>370</v>
      </c>
      <c r="L57" s="17">
        <f t="shared" ref="L57:AV58" si="52">L66+L75</f>
        <v>3204</v>
      </c>
      <c r="M57" s="17">
        <f t="shared" si="52"/>
        <v>3262</v>
      </c>
      <c r="N57" s="17">
        <f t="shared" si="52"/>
        <v>3356</v>
      </c>
      <c r="O57" s="17">
        <f t="shared" si="52"/>
        <v>3726</v>
      </c>
      <c r="P57" s="17">
        <f t="shared" si="52"/>
        <v>4349</v>
      </c>
      <c r="Q57" s="17">
        <f t="shared" si="52"/>
        <v>4773</v>
      </c>
      <c r="R57" s="17">
        <f t="shared" si="52"/>
        <v>5088</v>
      </c>
      <c r="S57" s="17">
        <f t="shared" si="52"/>
        <v>5583</v>
      </c>
      <c r="T57" s="17">
        <f t="shared" si="52"/>
        <v>6227</v>
      </c>
      <c r="U57" s="17">
        <f t="shared" si="52"/>
        <v>7158</v>
      </c>
      <c r="V57" s="17">
        <f t="shared" si="52"/>
        <v>8093</v>
      </c>
      <c r="W57" s="17">
        <f t="shared" si="52"/>
        <v>8913</v>
      </c>
      <c r="X57" s="17">
        <f t="shared" si="52"/>
        <v>9471</v>
      </c>
      <c r="Y57" s="17">
        <f t="shared" si="52"/>
        <v>11978</v>
      </c>
      <c r="Z57" s="17">
        <f t="shared" si="52"/>
        <v>15432</v>
      </c>
      <c r="AA57" s="17">
        <f t="shared" si="52"/>
        <v>18365</v>
      </c>
      <c r="AB57" s="17">
        <f t="shared" si="52"/>
        <v>21546</v>
      </c>
      <c r="AC57" s="17">
        <f t="shared" si="52"/>
        <v>23601</v>
      </c>
      <c r="AD57" s="17">
        <f t="shared" si="52"/>
        <v>25814</v>
      </c>
      <c r="AE57" s="17">
        <f t="shared" si="52"/>
        <v>29794</v>
      </c>
      <c r="AF57" s="17">
        <f t="shared" si="52"/>
        <v>35320</v>
      </c>
      <c r="AG57" s="17">
        <f t="shared" si="52"/>
        <v>41010</v>
      </c>
      <c r="AH57" s="17">
        <f t="shared" si="52"/>
        <v>44879</v>
      </c>
      <c r="AI57" s="17">
        <f t="shared" si="52"/>
        <v>49308</v>
      </c>
      <c r="AJ57" s="17">
        <f t="shared" si="52"/>
        <v>57990</v>
      </c>
      <c r="AK57" s="17">
        <f t="shared" si="52"/>
        <v>65278</v>
      </c>
      <c r="AL57" s="17">
        <f t="shared" si="52"/>
        <v>73553</v>
      </c>
      <c r="AM57" s="17">
        <f t="shared" si="52"/>
        <v>81558</v>
      </c>
      <c r="AN57" s="17">
        <f t="shared" si="52"/>
        <v>88796</v>
      </c>
      <c r="AO57" s="17">
        <f t="shared" si="52"/>
        <v>95994</v>
      </c>
      <c r="AP57" s="17">
        <f t="shared" si="52"/>
        <v>98092</v>
      </c>
      <c r="AQ57" s="17">
        <f t="shared" si="52"/>
        <v>93509</v>
      </c>
      <c r="AR57" s="17">
        <f t="shared" si="52"/>
        <v>95061</v>
      </c>
      <c r="AS57" s="17">
        <f t="shared" si="52"/>
        <v>100746</v>
      </c>
      <c r="AT57" s="17">
        <f t="shared" si="52"/>
        <v>110430</v>
      </c>
      <c r="AU57" s="17">
        <f t="shared" si="52"/>
        <v>121688</v>
      </c>
      <c r="AV57" s="17">
        <f t="shared" si="52"/>
        <v>131031</v>
      </c>
    </row>
    <row r="58" spans="1:72">
      <c r="A58" s="47" t="s">
        <v>377</v>
      </c>
      <c r="B58" s="2" t="s">
        <v>81</v>
      </c>
      <c r="D58" s="51" t="s">
        <v>370</v>
      </c>
      <c r="V58" s="17">
        <f t="shared" si="52"/>
        <v>8290</v>
      </c>
      <c r="W58" s="17">
        <f t="shared" si="52"/>
        <v>9135</v>
      </c>
      <c r="X58" s="17">
        <f t="shared" si="52"/>
        <v>9735</v>
      </c>
      <c r="Y58" s="17">
        <f t="shared" si="52"/>
        <v>12228</v>
      </c>
      <c r="Z58" s="17">
        <f t="shared" si="52"/>
        <v>15643</v>
      </c>
      <c r="AA58" s="17">
        <f t="shared" si="52"/>
        <v>18727</v>
      </c>
      <c r="AB58" s="17">
        <f t="shared" si="52"/>
        <v>21890</v>
      </c>
      <c r="AC58" s="17">
        <f t="shared" si="52"/>
        <v>24019</v>
      </c>
      <c r="AD58" s="17">
        <f t="shared" si="52"/>
        <v>26129</v>
      </c>
      <c r="AE58" s="17">
        <f t="shared" si="52"/>
        <v>30321</v>
      </c>
      <c r="AF58" s="17">
        <f t="shared" si="52"/>
        <v>35993</v>
      </c>
      <c r="AG58" s="17">
        <f t="shared" si="52"/>
        <v>41499</v>
      </c>
      <c r="AH58" s="17">
        <f t="shared" si="52"/>
        <v>45463</v>
      </c>
      <c r="AI58" s="17">
        <f t="shared" si="52"/>
        <v>49981</v>
      </c>
      <c r="AJ58" s="17">
        <f t="shared" si="52"/>
        <v>58817</v>
      </c>
      <c r="AK58" s="17">
        <f t="shared" si="52"/>
        <v>66206</v>
      </c>
      <c r="AL58" s="17">
        <f t="shared" si="52"/>
        <v>74724</v>
      </c>
      <c r="AM58" s="17">
        <f t="shared" si="52"/>
        <v>83491</v>
      </c>
      <c r="AN58" s="17">
        <f t="shared" si="52"/>
        <v>90748</v>
      </c>
      <c r="AO58" s="17">
        <f t="shared" si="52"/>
        <v>98625</v>
      </c>
      <c r="AP58" s="17">
        <f t="shared" si="52"/>
        <v>100227</v>
      </c>
      <c r="AQ58" s="17">
        <f t="shared" si="52"/>
        <v>95840</v>
      </c>
      <c r="AR58" s="17">
        <f t="shared" si="52"/>
        <v>97633</v>
      </c>
      <c r="AS58" s="17">
        <f t="shared" si="52"/>
        <v>103824</v>
      </c>
      <c r="AT58" s="17">
        <f t="shared" si="52"/>
        <v>113458</v>
      </c>
      <c r="AU58" s="17">
        <f t="shared" si="52"/>
        <v>124429</v>
      </c>
      <c r="AV58" s="17">
        <f t="shared" si="52"/>
        <v>133592</v>
      </c>
      <c r="AW58" s="17">
        <f t="shared" ref="AW58:BT58" si="53">AW67+AW76</f>
        <v>140736</v>
      </c>
      <c r="AX58" s="17">
        <f t="shared" si="53"/>
        <v>152063</v>
      </c>
      <c r="AY58" s="17">
        <f t="shared" si="53"/>
        <v>166200</v>
      </c>
      <c r="AZ58" s="17">
        <f t="shared" si="53"/>
        <v>182995</v>
      </c>
      <c r="BA58" s="17">
        <f t="shared" si="53"/>
        <v>187589</v>
      </c>
      <c r="BB58" s="17">
        <f t="shared" si="53"/>
        <v>204613</v>
      </c>
      <c r="BC58" s="17">
        <f t="shared" si="53"/>
        <v>217775</v>
      </c>
      <c r="BD58" s="17">
        <f t="shared" si="53"/>
        <v>235985</v>
      </c>
      <c r="BE58" s="17">
        <f t="shared" si="53"/>
        <v>255943</v>
      </c>
      <c r="BF58" s="17">
        <f t="shared" si="53"/>
        <v>272637</v>
      </c>
      <c r="BG58" s="17">
        <f t="shared" si="53"/>
        <v>294917</v>
      </c>
      <c r="BH58" s="17">
        <f t="shared" si="53"/>
        <v>292600</v>
      </c>
      <c r="BI58" s="17">
        <f t="shared" si="53"/>
        <v>284662</v>
      </c>
      <c r="BJ58" s="17">
        <f t="shared" si="53"/>
        <v>302024</v>
      </c>
      <c r="BK58" s="17">
        <f t="shared" si="53"/>
        <v>329875</v>
      </c>
      <c r="BL58" s="17">
        <f t="shared" si="53"/>
        <v>351053</v>
      </c>
      <c r="BM58" s="17">
        <f t="shared" si="53"/>
        <v>360321</v>
      </c>
      <c r="BN58" s="17">
        <f t="shared" si="53"/>
        <v>378301</v>
      </c>
      <c r="BO58" s="17">
        <f t="shared" si="53"/>
        <v>386924</v>
      </c>
      <c r="BP58" s="17">
        <f t="shared" si="53"/>
        <v>409868</v>
      </c>
      <c r="BQ58" s="17">
        <f t="shared" si="53"/>
        <v>446906</v>
      </c>
      <c r="BR58" s="17">
        <f t="shared" si="53"/>
        <v>485286</v>
      </c>
      <c r="BS58" s="17">
        <f t="shared" si="53"/>
        <v>469398</v>
      </c>
      <c r="BT58" s="17">
        <f t="shared" si="53"/>
        <v>519913</v>
      </c>
    </row>
    <row r="59" spans="1:72">
      <c r="A59" s="47" t="s">
        <v>359</v>
      </c>
      <c r="B59" s="2" t="s">
        <v>81</v>
      </c>
      <c r="E59" s="17">
        <f>F59*E56/F56</f>
        <v>1987.2235265043876</v>
      </c>
      <c r="F59" s="17">
        <f t="shared" ref="F59:K59" si="54">G59*F56/G56</f>
        <v>2088.6333868775496</v>
      </c>
      <c r="G59" s="17">
        <f t="shared" si="54"/>
        <v>2243.3090324972209</v>
      </c>
      <c r="H59" s="17">
        <f t="shared" si="54"/>
        <v>2473.7859878907707</v>
      </c>
      <c r="I59" s="17">
        <f t="shared" si="54"/>
        <v>2635.6320276782412</v>
      </c>
      <c r="J59" s="17">
        <f t="shared" si="54"/>
        <v>2607.974793031015</v>
      </c>
      <c r="K59" s="17">
        <f t="shared" si="54"/>
        <v>2895.8149017669598</v>
      </c>
      <c r="L59" s="17">
        <f>M59*L57/M57</f>
        <v>3281.9918448041526</v>
      </c>
      <c r="M59" s="17">
        <f t="shared" ref="M59:T59" si="55">N59*M57/N57</f>
        <v>3341.4036821944896</v>
      </c>
      <c r="N59" s="17">
        <f t="shared" si="55"/>
        <v>3437.6918324477952</v>
      </c>
      <c r="O59" s="17">
        <f t="shared" si="55"/>
        <v>3816.6983813171883</v>
      </c>
      <c r="P59" s="17">
        <f t="shared" si="55"/>
        <v>4454.8634622513291</v>
      </c>
      <c r="Q59" s="17">
        <f t="shared" si="55"/>
        <v>4889.1844804151742</v>
      </c>
      <c r="R59" s="17">
        <f t="shared" si="55"/>
        <v>5211.8522179661441</v>
      </c>
      <c r="S59" s="17">
        <f t="shared" si="55"/>
        <v>5718.9015198319539</v>
      </c>
      <c r="T59" s="17">
        <f t="shared" si="55"/>
        <v>6378.5777832694921</v>
      </c>
      <c r="U59" s="17">
        <f>V59*U57/V57</f>
        <v>7332.2402075868031</v>
      </c>
      <c r="V59" s="17">
        <f>V58</f>
        <v>8290</v>
      </c>
      <c r="W59" s="17">
        <f t="shared" ref="W59:BT59" si="56">W58</f>
        <v>9135</v>
      </c>
      <c r="X59" s="17">
        <f t="shared" si="56"/>
        <v>9735</v>
      </c>
      <c r="Y59" s="17">
        <f t="shared" si="56"/>
        <v>12228</v>
      </c>
      <c r="Z59" s="17">
        <f t="shared" si="56"/>
        <v>15643</v>
      </c>
      <c r="AA59" s="17">
        <f t="shared" si="56"/>
        <v>18727</v>
      </c>
      <c r="AB59" s="17">
        <f t="shared" si="56"/>
        <v>21890</v>
      </c>
      <c r="AC59" s="17">
        <f t="shared" si="56"/>
        <v>24019</v>
      </c>
      <c r="AD59" s="17">
        <f t="shared" si="56"/>
        <v>26129</v>
      </c>
      <c r="AE59" s="17">
        <f t="shared" si="56"/>
        <v>30321</v>
      </c>
      <c r="AF59" s="17">
        <f t="shared" si="56"/>
        <v>35993</v>
      </c>
      <c r="AG59" s="17">
        <f t="shared" si="56"/>
        <v>41499</v>
      </c>
      <c r="AH59" s="17">
        <f t="shared" si="56"/>
        <v>45463</v>
      </c>
      <c r="AI59" s="17">
        <f t="shared" si="56"/>
        <v>49981</v>
      </c>
      <c r="AJ59" s="17">
        <f t="shared" si="56"/>
        <v>58817</v>
      </c>
      <c r="AK59" s="17">
        <f t="shared" si="56"/>
        <v>66206</v>
      </c>
      <c r="AL59" s="17">
        <f t="shared" si="56"/>
        <v>74724</v>
      </c>
      <c r="AM59" s="17">
        <f t="shared" si="56"/>
        <v>83491</v>
      </c>
      <c r="AN59" s="17">
        <f t="shared" si="56"/>
        <v>90748</v>
      </c>
      <c r="AO59" s="17">
        <f t="shared" si="56"/>
        <v>98625</v>
      </c>
      <c r="AP59" s="17">
        <f t="shared" si="56"/>
        <v>100227</v>
      </c>
      <c r="AQ59" s="17">
        <f t="shared" si="56"/>
        <v>95840</v>
      </c>
      <c r="AR59" s="17">
        <f t="shared" si="56"/>
        <v>97633</v>
      </c>
      <c r="AS59" s="17">
        <f t="shared" si="56"/>
        <v>103824</v>
      </c>
      <c r="AT59" s="17">
        <f t="shared" si="56"/>
        <v>113458</v>
      </c>
      <c r="AU59" s="17">
        <f t="shared" si="56"/>
        <v>124429</v>
      </c>
      <c r="AV59" s="17">
        <f t="shared" si="56"/>
        <v>133592</v>
      </c>
      <c r="AW59" s="17">
        <f t="shared" si="56"/>
        <v>140736</v>
      </c>
      <c r="AX59" s="17">
        <f t="shared" si="56"/>
        <v>152063</v>
      </c>
      <c r="AY59" s="17">
        <f t="shared" si="56"/>
        <v>166200</v>
      </c>
      <c r="AZ59" s="17">
        <f t="shared" si="56"/>
        <v>182995</v>
      </c>
      <c r="BA59" s="17">
        <f t="shared" si="56"/>
        <v>187589</v>
      </c>
      <c r="BB59" s="17">
        <f t="shared" si="56"/>
        <v>204613</v>
      </c>
      <c r="BC59" s="17">
        <f t="shared" si="56"/>
        <v>217775</v>
      </c>
      <c r="BD59" s="17">
        <f t="shared" si="56"/>
        <v>235985</v>
      </c>
      <c r="BE59" s="17">
        <f t="shared" si="56"/>
        <v>255943</v>
      </c>
      <c r="BF59" s="17">
        <f t="shared" si="56"/>
        <v>272637</v>
      </c>
      <c r="BG59" s="17">
        <f t="shared" si="56"/>
        <v>294917</v>
      </c>
      <c r="BH59" s="17">
        <f t="shared" si="56"/>
        <v>292600</v>
      </c>
      <c r="BI59" s="17">
        <f t="shared" si="56"/>
        <v>284662</v>
      </c>
      <c r="BJ59" s="17">
        <f t="shared" si="56"/>
        <v>302024</v>
      </c>
      <c r="BK59" s="17">
        <f t="shared" si="56"/>
        <v>329875</v>
      </c>
      <c r="BL59" s="17">
        <f t="shared" si="56"/>
        <v>351053</v>
      </c>
      <c r="BM59" s="17">
        <f t="shared" si="56"/>
        <v>360321</v>
      </c>
      <c r="BN59" s="17">
        <f t="shared" si="56"/>
        <v>378301</v>
      </c>
      <c r="BO59" s="17">
        <f t="shared" si="56"/>
        <v>386924</v>
      </c>
      <c r="BP59" s="17">
        <f t="shared" si="56"/>
        <v>409868</v>
      </c>
      <c r="BQ59" s="17">
        <f t="shared" si="56"/>
        <v>446906</v>
      </c>
      <c r="BR59" s="17">
        <f t="shared" si="56"/>
        <v>485286</v>
      </c>
      <c r="BS59" s="17">
        <f t="shared" si="56"/>
        <v>469398</v>
      </c>
      <c r="BT59" s="17">
        <f t="shared" si="56"/>
        <v>519913</v>
      </c>
    </row>
    <row r="60" spans="1:72" ht="4.1500000000000004" customHeight="1">
      <c r="A60" s="12"/>
      <c r="B60" s="13"/>
      <c r="C60" s="14"/>
      <c r="D60" s="7"/>
      <c r="E60" s="15"/>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O60" s="17"/>
      <c r="BP60" s="17"/>
      <c r="BQ60" s="17"/>
      <c r="BR60" s="17"/>
      <c r="BS60" s="17"/>
      <c r="BT60" s="17"/>
    </row>
    <row r="61" spans="1:72">
      <c r="A61" s="47" t="s">
        <v>360</v>
      </c>
      <c r="C61" s="14"/>
      <c r="D61" s="13"/>
    </row>
    <row r="62" spans="1:72">
      <c r="A62" s="53" t="s">
        <v>372</v>
      </c>
      <c r="B62" s="2" t="s">
        <v>81</v>
      </c>
      <c r="C62" s="7" t="s">
        <v>17</v>
      </c>
      <c r="D62" s="52" t="s">
        <v>370</v>
      </c>
      <c r="E62" s="17">
        <v>1802</v>
      </c>
      <c r="F62" s="17">
        <v>1874</v>
      </c>
      <c r="G62" s="17">
        <v>2006</v>
      </c>
      <c r="H62" s="17">
        <v>2202</v>
      </c>
      <c r="I62" s="17">
        <v>2326</v>
      </c>
      <c r="J62" s="17">
        <v>2268</v>
      </c>
      <c r="K62" s="17">
        <v>2506</v>
      </c>
      <c r="L62" s="17">
        <v>2852</v>
      </c>
      <c r="M62" s="17">
        <v>2836</v>
      </c>
      <c r="N62" s="17">
        <v>2882</v>
      </c>
      <c r="O62" s="17">
        <v>3220</v>
      </c>
      <c r="P62" s="17">
        <v>3788</v>
      </c>
      <c r="Q62" s="17"/>
      <c r="R62" s="17"/>
      <c r="S62" s="17"/>
      <c r="T62" s="17"/>
      <c r="U62" s="17"/>
      <c r="V62" s="17"/>
      <c r="W62" s="17"/>
      <c r="X62" s="17"/>
      <c r="Y62" s="17"/>
      <c r="Z62" s="17"/>
      <c r="AA62" s="17"/>
    </row>
    <row r="63" spans="1:72">
      <c r="A63" s="53" t="s">
        <v>373</v>
      </c>
      <c r="B63" s="2" t="s">
        <v>81</v>
      </c>
      <c r="C63" s="7" t="s">
        <v>17</v>
      </c>
      <c r="D63" s="51" t="s">
        <v>370</v>
      </c>
      <c r="J63" s="17">
        <v>2269</v>
      </c>
      <c r="K63" s="17">
        <v>2506</v>
      </c>
      <c r="L63" s="17">
        <v>2851</v>
      </c>
      <c r="M63" s="17">
        <v>2836</v>
      </c>
      <c r="N63" s="17">
        <v>2882</v>
      </c>
      <c r="O63" s="17">
        <v>3220</v>
      </c>
      <c r="P63" s="17">
        <v>3788</v>
      </c>
      <c r="Q63" s="17">
        <v>4188</v>
      </c>
      <c r="R63" s="17">
        <v>4455</v>
      </c>
    </row>
    <row r="64" spans="1:72">
      <c r="A64" s="53" t="s">
        <v>374</v>
      </c>
      <c r="B64" s="2" t="s">
        <v>81</v>
      </c>
      <c r="C64" s="7" t="s">
        <v>17</v>
      </c>
      <c r="D64" s="51" t="s">
        <v>370</v>
      </c>
      <c r="J64" s="17"/>
      <c r="K64" s="17"/>
      <c r="L64" s="17"/>
      <c r="M64" s="17"/>
      <c r="N64" s="17"/>
      <c r="O64" s="17">
        <v>3257</v>
      </c>
      <c r="P64" s="17">
        <v>3835</v>
      </c>
      <c r="Q64" s="17">
        <v>4238</v>
      </c>
      <c r="R64" s="17">
        <v>4516</v>
      </c>
      <c r="S64" s="17">
        <v>4983</v>
      </c>
      <c r="T64" s="17">
        <v>5567</v>
      </c>
      <c r="U64" s="17">
        <v>6424</v>
      </c>
      <c r="V64" s="17">
        <v>7248</v>
      </c>
      <c r="W64" s="17">
        <v>7963</v>
      </c>
      <c r="X64" s="17">
        <v>8488</v>
      </c>
      <c r="Y64" s="17">
        <v>10938</v>
      </c>
    </row>
    <row r="65" spans="1:72">
      <c r="A65" s="53" t="s">
        <v>375</v>
      </c>
      <c r="B65" s="2" t="s">
        <v>81</v>
      </c>
      <c r="C65" s="7" t="s">
        <v>17</v>
      </c>
      <c r="D65" s="51" t="s">
        <v>370</v>
      </c>
      <c r="J65" s="17"/>
      <c r="K65" s="17"/>
      <c r="L65" s="17"/>
      <c r="M65" s="17"/>
      <c r="N65" s="17"/>
      <c r="O65" s="17"/>
      <c r="P65" s="17"/>
      <c r="Q65" s="17"/>
      <c r="R65" s="17"/>
      <c r="AH65" s="17">
        <v>41197</v>
      </c>
      <c r="AI65" s="17">
        <v>45015</v>
      </c>
      <c r="AJ65" s="17">
        <v>53211</v>
      </c>
      <c r="AK65" s="17">
        <v>59157</v>
      </c>
      <c r="AL65" s="17">
        <v>66679</v>
      </c>
      <c r="AM65" s="17">
        <v>75392</v>
      </c>
      <c r="AN65" s="17">
        <v>84027</v>
      </c>
      <c r="AO65" s="17">
        <v>91366</v>
      </c>
      <c r="AP65" s="17">
        <v>93518</v>
      </c>
      <c r="AQ65" s="17">
        <v>88265</v>
      </c>
      <c r="AR65" s="17">
        <v>90953</v>
      </c>
    </row>
    <row r="66" spans="1:72">
      <c r="A66" s="53" t="s">
        <v>376</v>
      </c>
      <c r="B66" s="2" t="s">
        <v>81</v>
      </c>
      <c r="C66" s="7" t="s">
        <v>17</v>
      </c>
      <c r="D66" s="51" t="s">
        <v>370</v>
      </c>
      <c r="L66" s="17">
        <v>2851</v>
      </c>
      <c r="M66" s="17">
        <v>2862</v>
      </c>
      <c r="N66" s="17">
        <v>2915</v>
      </c>
      <c r="O66" s="17">
        <v>3257</v>
      </c>
      <c r="P66" s="17">
        <v>3835</v>
      </c>
      <c r="Q66" s="17">
        <v>4209</v>
      </c>
      <c r="R66" s="17">
        <v>4485</v>
      </c>
      <c r="S66" s="17">
        <v>4952</v>
      </c>
      <c r="T66" s="17">
        <v>5533</v>
      </c>
      <c r="U66" s="17">
        <v>6391</v>
      </c>
      <c r="V66" s="17">
        <v>7221</v>
      </c>
      <c r="W66" s="17">
        <v>7934</v>
      </c>
      <c r="X66" s="17">
        <v>8468</v>
      </c>
      <c r="Y66" s="17">
        <v>10907</v>
      </c>
      <c r="Z66" s="17">
        <v>14211</v>
      </c>
      <c r="AA66" s="17">
        <v>16933</v>
      </c>
      <c r="AB66" s="17">
        <v>19783</v>
      </c>
      <c r="AC66" s="17">
        <v>21469</v>
      </c>
      <c r="AD66" s="17">
        <v>23514</v>
      </c>
      <c r="AE66" s="17">
        <v>27539</v>
      </c>
      <c r="AF66" s="17">
        <v>32769</v>
      </c>
      <c r="AG66" s="17">
        <v>38058</v>
      </c>
      <c r="AH66" s="17">
        <v>41239</v>
      </c>
      <c r="AI66" s="17">
        <v>45065</v>
      </c>
      <c r="AJ66" s="17">
        <v>53208</v>
      </c>
      <c r="AK66" s="17">
        <v>59248</v>
      </c>
      <c r="AL66" s="17">
        <v>66881</v>
      </c>
      <c r="AM66" s="17">
        <v>75465</v>
      </c>
      <c r="AN66" s="17">
        <v>83897</v>
      </c>
      <c r="AO66" s="17">
        <v>91343</v>
      </c>
      <c r="AP66" s="17">
        <v>93225</v>
      </c>
      <c r="AQ66" s="17">
        <v>87970</v>
      </c>
      <c r="AR66" s="17">
        <v>89434</v>
      </c>
      <c r="AS66" s="17">
        <v>94024</v>
      </c>
      <c r="AT66" s="17">
        <v>105687</v>
      </c>
      <c r="AU66" s="17">
        <v>116386</v>
      </c>
      <c r="AV66" s="17">
        <v>125815</v>
      </c>
    </row>
    <row r="67" spans="1:72">
      <c r="A67" s="53" t="s">
        <v>377</v>
      </c>
      <c r="B67" s="2" t="s">
        <v>81</v>
      </c>
      <c r="D67" s="51" t="s">
        <v>370</v>
      </c>
      <c r="V67" s="17">
        <f>'Table 1'!F9</f>
        <v>7193</v>
      </c>
      <c r="W67" s="17">
        <f>'Table 1'!G9</f>
        <v>7895</v>
      </c>
      <c r="X67" s="17">
        <f>'Table 1'!H9</f>
        <v>8411</v>
      </c>
      <c r="Y67" s="17">
        <f>'Table 1'!I9</f>
        <v>10832</v>
      </c>
      <c r="Z67" s="17">
        <f>'Table 1'!J9</f>
        <v>14141</v>
      </c>
      <c r="AA67" s="17">
        <f>'Table 1'!K9</f>
        <v>16920</v>
      </c>
      <c r="AB67" s="17">
        <f>'Table 1'!L9</f>
        <v>19714</v>
      </c>
      <c r="AC67" s="17">
        <f>'Table 1'!M9</f>
        <v>21428</v>
      </c>
      <c r="AD67" s="17">
        <f>'Table 1'!N9</f>
        <v>23409</v>
      </c>
      <c r="AE67" s="17">
        <f>'Table 1'!O9</f>
        <v>27473</v>
      </c>
      <c r="AF67" s="17">
        <f>'Table 1'!P9</f>
        <v>32641</v>
      </c>
      <c r="AG67" s="17">
        <f>'Table 1'!Q9</f>
        <v>37880</v>
      </c>
      <c r="AH67" s="17">
        <f>'Table 1'!R9</f>
        <v>41025</v>
      </c>
      <c r="AI67" s="17">
        <f>'Table 1'!S9</f>
        <v>44849</v>
      </c>
      <c r="AJ67" s="17">
        <f>'Table 1'!T9</f>
        <v>52970</v>
      </c>
      <c r="AK67" s="17">
        <f>'Table 1'!U9</f>
        <v>58841</v>
      </c>
      <c r="AL67" s="17">
        <f>'Table 1'!V9</f>
        <v>66467</v>
      </c>
      <c r="AM67" s="17">
        <f>'Table 1'!W9</f>
        <v>75076</v>
      </c>
      <c r="AN67" s="17">
        <f>'Table 1'!X9</f>
        <v>83452</v>
      </c>
      <c r="AO67" s="17">
        <f>'Table 1'!Y9</f>
        <v>90773</v>
      </c>
      <c r="AP67" s="17">
        <f>'Table 1'!Z9</f>
        <v>92739</v>
      </c>
      <c r="AQ67" s="17">
        <f>'Table 1'!AA9</f>
        <v>87364</v>
      </c>
      <c r="AR67" s="17">
        <f>'Table 1'!AB9</f>
        <v>88760</v>
      </c>
      <c r="AS67" s="17">
        <f>'Table 1'!AC9</f>
        <v>93362</v>
      </c>
      <c r="AT67" s="17">
        <f>'Table 1'!AD9</f>
        <v>104921</v>
      </c>
      <c r="AU67" s="17">
        <f>'Table 1'!AE9</f>
        <v>115700</v>
      </c>
      <c r="AV67" s="17">
        <f>'Table 1'!AF9</f>
        <v>124559</v>
      </c>
      <c r="AW67" s="17">
        <f>'Table 1'!AG9</f>
        <v>130984</v>
      </c>
      <c r="AX67" s="17">
        <f>'Table 1'!AH9</f>
        <v>138420</v>
      </c>
      <c r="AY67" s="17">
        <f>'Table 1'!AI9</f>
        <v>151313</v>
      </c>
      <c r="AZ67" s="17">
        <f>'Table 1'!AJ9</f>
        <v>170354</v>
      </c>
      <c r="BA67" s="17">
        <f>'Table 1'!AK9</f>
        <v>175371</v>
      </c>
      <c r="BB67" s="17">
        <f>'Table 1'!AL9</f>
        <v>192391</v>
      </c>
      <c r="BC67" s="17">
        <f>'Table 1'!AM9</f>
        <v>206734</v>
      </c>
      <c r="BD67" s="17">
        <f>'Table 1'!AN9</f>
        <v>223986</v>
      </c>
      <c r="BE67" s="17">
        <f>'Table 1'!AO9</f>
        <v>241987</v>
      </c>
      <c r="BF67" s="17">
        <f>'Table 1'!AP9</f>
        <v>258252</v>
      </c>
      <c r="BG67" s="17">
        <f>'Table 1'!AQ9</f>
        <v>279317</v>
      </c>
      <c r="BH67" s="17">
        <f>'Table 1'!AR9</f>
        <v>273674</v>
      </c>
      <c r="BI67" s="17">
        <f>'Table 1'!AS9</f>
        <v>262167</v>
      </c>
      <c r="BJ67" s="17">
        <f>'Table 1'!AT9</f>
        <v>282106</v>
      </c>
      <c r="BK67" s="17">
        <f>'Table 1'!AU9</f>
        <v>311269</v>
      </c>
      <c r="BL67" s="17">
        <f>'Table 1'!AV9</f>
        <v>327835</v>
      </c>
      <c r="BM67" s="17">
        <f>'Table 1'!AW9</f>
        <v>340283</v>
      </c>
      <c r="BN67" s="17">
        <f>'Table 1'!AX9</f>
        <v>353883</v>
      </c>
      <c r="BO67" s="17">
        <f>'Table 1'!AY9</f>
        <v>362387</v>
      </c>
      <c r="BP67" s="17">
        <f>'Table 1'!AZ9</f>
        <v>379271</v>
      </c>
      <c r="BQ67" s="17">
        <f>'Table 1'!BA9</f>
        <v>418053</v>
      </c>
      <c r="BR67" s="17">
        <f>'Table 1'!BB9</f>
        <v>448579</v>
      </c>
      <c r="BS67" s="17">
        <f>'Table 1'!BC9</f>
        <v>431775</v>
      </c>
      <c r="BT67" s="17">
        <f>'Table 1'!BD9</f>
        <v>473850</v>
      </c>
    </row>
    <row r="68" spans="1:72">
      <c r="A68" s="53" t="s">
        <v>359</v>
      </c>
      <c r="B68" s="2" t="s">
        <v>81</v>
      </c>
      <c r="E68" s="17">
        <f>E59-E77</f>
        <v>1817.0364910586438</v>
      </c>
      <c r="F68" s="17">
        <f t="shared" ref="F68:BQ68" si="57">F59-F77</f>
        <v>1886.8401877061679</v>
      </c>
      <c r="G68" s="17">
        <f t="shared" si="57"/>
        <v>2017.203399690733</v>
      </c>
      <c r="H68" s="17">
        <f t="shared" si="57"/>
        <v>2211.2117046316234</v>
      </c>
      <c r="I68" s="17">
        <f t="shared" si="57"/>
        <v>2336.5890939664346</v>
      </c>
      <c r="J68" s="17">
        <f t="shared" si="57"/>
        <v>2270.0319655030385</v>
      </c>
      <c r="K68" s="17">
        <f t="shared" si="57"/>
        <v>2515.1717169701051</v>
      </c>
      <c r="L68" s="17">
        <f t="shared" si="57"/>
        <v>2837.9081292078222</v>
      </c>
      <c r="M68" s="17">
        <f t="shared" si="57"/>
        <v>2838.1926730201776</v>
      </c>
      <c r="N68" s="17">
        <f t="shared" si="57"/>
        <v>2882.9016948331164</v>
      </c>
      <c r="O68" s="17">
        <f t="shared" si="57"/>
        <v>3226.6834730603073</v>
      </c>
      <c r="P68" s="17">
        <f t="shared" si="57"/>
        <v>3808.2373154623383</v>
      </c>
      <c r="Q68" s="17">
        <f t="shared" si="57"/>
        <v>4179.6569574793939</v>
      </c>
      <c r="R68" s="17">
        <f t="shared" si="57"/>
        <v>4453.2616216358683</v>
      </c>
      <c r="S68" s="17">
        <f t="shared" si="57"/>
        <v>4925.0861528594769</v>
      </c>
      <c r="T68" s="17">
        <f t="shared" si="57"/>
        <v>5505.506682352061</v>
      </c>
      <c r="U68" s="17">
        <f>V68*U66/V66</f>
        <v>6366.2183908045981</v>
      </c>
      <c r="V68" s="17">
        <f t="shared" si="57"/>
        <v>7193</v>
      </c>
      <c r="W68" s="17">
        <f t="shared" si="57"/>
        <v>7895</v>
      </c>
      <c r="X68" s="17">
        <f t="shared" si="57"/>
        <v>8411</v>
      </c>
      <c r="Y68" s="17">
        <f t="shared" si="57"/>
        <v>10832</v>
      </c>
      <c r="Z68" s="17">
        <f t="shared" si="57"/>
        <v>14141</v>
      </c>
      <c r="AA68" s="17">
        <f t="shared" si="57"/>
        <v>16920</v>
      </c>
      <c r="AB68" s="17">
        <f t="shared" si="57"/>
        <v>19714</v>
      </c>
      <c r="AC68" s="17">
        <f t="shared" si="57"/>
        <v>21428</v>
      </c>
      <c r="AD68" s="17">
        <f t="shared" si="57"/>
        <v>23409</v>
      </c>
      <c r="AE68" s="17">
        <f t="shared" si="57"/>
        <v>27473</v>
      </c>
      <c r="AF68" s="17">
        <f t="shared" si="57"/>
        <v>32641</v>
      </c>
      <c r="AG68" s="17">
        <f t="shared" si="57"/>
        <v>37880</v>
      </c>
      <c r="AH68" s="17">
        <f t="shared" si="57"/>
        <v>41025</v>
      </c>
      <c r="AI68" s="17">
        <f t="shared" si="57"/>
        <v>44849</v>
      </c>
      <c r="AJ68" s="17">
        <f t="shared" si="57"/>
        <v>52970</v>
      </c>
      <c r="AK68" s="17">
        <f t="shared" si="57"/>
        <v>58841</v>
      </c>
      <c r="AL68" s="17">
        <f t="shared" si="57"/>
        <v>66467</v>
      </c>
      <c r="AM68" s="17">
        <f t="shared" si="57"/>
        <v>75076</v>
      </c>
      <c r="AN68" s="17">
        <f t="shared" si="57"/>
        <v>83452</v>
      </c>
      <c r="AO68" s="17">
        <f t="shared" si="57"/>
        <v>90773</v>
      </c>
      <c r="AP68" s="17">
        <f t="shared" si="57"/>
        <v>92739</v>
      </c>
      <c r="AQ68" s="17">
        <f t="shared" si="57"/>
        <v>87364</v>
      </c>
      <c r="AR68" s="17">
        <f t="shared" si="57"/>
        <v>88760</v>
      </c>
      <c r="AS68" s="17">
        <f t="shared" si="57"/>
        <v>93362</v>
      </c>
      <c r="AT68" s="17">
        <f t="shared" si="57"/>
        <v>104921</v>
      </c>
      <c r="AU68" s="17">
        <f t="shared" si="57"/>
        <v>115700</v>
      </c>
      <c r="AV68" s="17">
        <f t="shared" si="57"/>
        <v>124559</v>
      </c>
      <c r="AW68" s="17">
        <f t="shared" si="57"/>
        <v>130984</v>
      </c>
      <c r="AX68" s="17">
        <f t="shared" si="57"/>
        <v>138420</v>
      </c>
      <c r="AY68" s="17">
        <f t="shared" si="57"/>
        <v>151313</v>
      </c>
      <c r="AZ68" s="17">
        <f t="shared" si="57"/>
        <v>170354</v>
      </c>
      <c r="BA68" s="17">
        <f t="shared" si="57"/>
        <v>175371</v>
      </c>
      <c r="BB68" s="17">
        <f t="shared" si="57"/>
        <v>192391</v>
      </c>
      <c r="BC68" s="17">
        <f t="shared" si="57"/>
        <v>206734</v>
      </c>
      <c r="BD68" s="17">
        <f t="shared" si="57"/>
        <v>223986</v>
      </c>
      <c r="BE68" s="17">
        <f t="shared" si="57"/>
        <v>241987</v>
      </c>
      <c r="BF68" s="17">
        <f t="shared" si="57"/>
        <v>258252</v>
      </c>
      <c r="BG68" s="17">
        <f t="shared" si="57"/>
        <v>279317</v>
      </c>
      <c r="BH68" s="17">
        <f t="shared" si="57"/>
        <v>273674</v>
      </c>
      <c r="BI68" s="17">
        <f t="shared" si="57"/>
        <v>262167</v>
      </c>
      <c r="BJ68" s="17">
        <f t="shared" si="57"/>
        <v>282106</v>
      </c>
      <c r="BK68" s="17">
        <f t="shared" si="57"/>
        <v>311269</v>
      </c>
      <c r="BL68" s="17">
        <f t="shared" si="57"/>
        <v>327835</v>
      </c>
      <c r="BM68" s="17">
        <f t="shared" si="57"/>
        <v>340283</v>
      </c>
      <c r="BN68" s="17">
        <f t="shared" si="57"/>
        <v>353883</v>
      </c>
      <c r="BO68" s="17">
        <f t="shared" si="57"/>
        <v>362387</v>
      </c>
      <c r="BP68" s="17">
        <f t="shared" si="57"/>
        <v>379271</v>
      </c>
      <c r="BQ68" s="17">
        <f t="shared" si="57"/>
        <v>418053</v>
      </c>
      <c r="BR68" s="17">
        <f t="shared" ref="BR68:BT68" si="58">BR59-BR77</f>
        <v>448579</v>
      </c>
      <c r="BS68" s="17">
        <f t="shared" si="58"/>
        <v>431775</v>
      </c>
      <c r="BT68" s="17">
        <f t="shared" si="58"/>
        <v>473850</v>
      </c>
    </row>
    <row r="69" spans="1:72" ht="4.1500000000000004" customHeight="1">
      <c r="A69" s="19"/>
      <c r="B69" s="13"/>
      <c r="C69" s="14"/>
      <c r="D69" s="7"/>
      <c r="E69" s="15"/>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O69" s="17"/>
      <c r="BP69" s="17"/>
      <c r="BQ69" s="17"/>
      <c r="BR69" s="17"/>
      <c r="BS69" s="17"/>
      <c r="BT69" s="17"/>
    </row>
    <row r="70" spans="1:72">
      <c r="A70" s="47" t="s">
        <v>361</v>
      </c>
      <c r="C70" s="14"/>
      <c r="D70" s="13"/>
    </row>
    <row r="71" spans="1:72">
      <c r="A71" s="53" t="s">
        <v>372</v>
      </c>
      <c r="B71" s="2" t="s">
        <v>81</v>
      </c>
      <c r="C71" s="7" t="s">
        <v>17</v>
      </c>
      <c r="D71" s="52" t="s">
        <v>370</v>
      </c>
      <c r="E71" s="17">
        <v>140</v>
      </c>
      <c r="F71" s="17">
        <v>166</v>
      </c>
      <c r="G71" s="17">
        <v>186</v>
      </c>
      <c r="H71" s="17">
        <v>216</v>
      </c>
      <c r="I71" s="17">
        <v>246</v>
      </c>
      <c r="J71" s="17">
        <v>278</v>
      </c>
      <c r="K71" s="17">
        <v>312</v>
      </c>
      <c r="L71" s="17">
        <v>362</v>
      </c>
      <c r="M71" s="17">
        <v>410</v>
      </c>
      <c r="N71" s="17">
        <v>482</v>
      </c>
      <c r="O71" s="17">
        <v>506</v>
      </c>
      <c r="P71" s="17">
        <v>574</v>
      </c>
      <c r="Q71" s="17"/>
      <c r="R71" s="17"/>
      <c r="S71" s="17"/>
      <c r="T71" s="17"/>
      <c r="U71" s="17"/>
      <c r="V71" s="17"/>
      <c r="W71" s="17"/>
      <c r="X71" s="17"/>
      <c r="Y71" s="17"/>
      <c r="Z71" s="17"/>
      <c r="AA71" s="17"/>
    </row>
    <row r="72" spans="1:72">
      <c r="A72" s="53" t="s">
        <v>373</v>
      </c>
      <c r="B72" s="2" t="s">
        <v>81</v>
      </c>
      <c r="C72" s="7" t="s">
        <v>17</v>
      </c>
      <c r="D72" s="51" t="s">
        <v>370</v>
      </c>
      <c r="J72" s="17">
        <v>277</v>
      </c>
      <c r="K72" s="17">
        <v>312</v>
      </c>
      <c r="L72" s="17">
        <v>364</v>
      </c>
      <c r="M72" s="17">
        <v>406</v>
      </c>
      <c r="N72" s="17">
        <v>477</v>
      </c>
      <c r="O72" s="17">
        <v>510</v>
      </c>
      <c r="P72" s="17">
        <v>574</v>
      </c>
      <c r="Q72" s="17">
        <v>612</v>
      </c>
      <c r="R72" s="17">
        <v>638</v>
      </c>
    </row>
    <row r="73" spans="1:72">
      <c r="A73" s="53" t="s">
        <v>374</v>
      </c>
      <c r="B73" s="2" t="s">
        <v>81</v>
      </c>
      <c r="C73" s="7" t="s">
        <v>17</v>
      </c>
      <c r="D73" s="51" t="s">
        <v>370</v>
      </c>
      <c r="J73" s="17"/>
      <c r="K73" s="17"/>
      <c r="L73" s="17"/>
      <c r="M73" s="17"/>
      <c r="N73" s="17"/>
      <c r="O73" s="17">
        <v>468</v>
      </c>
      <c r="P73" s="17">
        <v>514</v>
      </c>
      <c r="Q73" s="17">
        <v>565</v>
      </c>
      <c r="R73" s="17">
        <v>605</v>
      </c>
      <c r="S73" s="17">
        <v>633</v>
      </c>
      <c r="T73" s="17">
        <v>699</v>
      </c>
      <c r="U73" s="17">
        <v>772</v>
      </c>
      <c r="V73" s="17">
        <v>877</v>
      </c>
      <c r="W73" s="17">
        <v>982</v>
      </c>
      <c r="X73" s="17">
        <v>1030</v>
      </c>
      <c r="Y73" s="17">
        <v>1064</v>
      </c>
    </row>
    <row r="74" spans="1:72">
      <c r="A74" s="53" t="s">
        <v>375</v>
      </c>
      <c r="B74" s="2" t="s">
        <v>81</v>
      </c>
      <c r="C74" s="7" t="s">
        <v>17</v>
      </c>
      <c r="D74" s="51" t="s">
        <v>370</v>
      </c>
      <c r="J74" s="17"/>
      <c r="K74" s="17"/>
      <c r="L74" s="17"/>
      <c r="M74" s="17"/>
      <c r="N74" s="17"/>
      <c r="O74" s="17"/>
      <c r="P74" s="17"/>
      <c r="Q74" s="17"/>
      <c r="R74" s="17"/>
      <c r="AH74" s="17">
        <v>3682</v>
      </c>
      <c r="AI74" s="17">
        <v>4285</v>
      </c>
      <c r="AJ74" s="17">
        <v>4768</v>
      </c>
      <c r="AK74" s="17">
        <v>6067</v>
      </c>
      <c r="AL74" s="17">
        <v>6787</v>
      </c>
      <c r="AM74" s="17">
        <v>6073</v>
      </c>
      <c r="AN74" s="17">
        <v>4686</v>
      </c>
      <c r="AO74" s="17">
        <v>4505</v>
      </c>
      <c r="AP74" s="17">
        <v>4419</v>
      </c>
      <c r="AQ74" s="17">
        <v>5033</v>
      </c>
      <c r="AR74" s="17"/>
    </row>
    <row r="75" spans="1:72">
      <c r="A75" s="53" t="s">
        <v>376</v>
      </c>
      <c r="B75" s="2" t="s">
        <v>81</v>
      </c>
      <c r="C75" s="7" t="s">
        <v>17</v>
      </c>
      <c r="D75" s="51" t="s">
        <v>370</v>
      </c>
      <c r="L75" s="17">
        <v>353</v>
      </c>
      <c r="M75" s="17">
        <v>400</v>
      </c>
      <c r="N75" s="17">
        <v>441</v>
      </c>
      <c r="O75" s="17">
        <v>469</v>
      </c>
      <c r="P75" s="17">
        <v>514</v>
      </c>
      <c r="Q75" s="17">
        <v>564</v>
      </c>
      <c r="R75" s="17">
        <v>603</v>
      </c>
      <c r="S75" s="17">
        <v>631</v>
      </c>
      <c r="T75" s="17">
        <v>694</v>
      </c>
      <c r="U75" s="17">
        <v>767</v>
      </c>
      <c r="V75" s="17">
        <v>872</v>
      </c>
      <c r="W75" s="17">
        <v>979</v>
      </c>
      <c r="X75" s="17">
        <v>1003</v>
      </c>
      <c r="Y75" s="17">
        <v>1071</v>
      </c>
      <c r="Z75" s="17">
        <v>1221</v>
      </c>
      <c r="AA75" s="17">
        <v>1432</v>
      </c>
      <c r="AB75" s="17">
        <v>1763</v>
      </c>
      <c r="AC75" s="17">
        <v>2132</v>
      </c>
      <c r="AD75" s="17">
        <v>2300</v>
      </c>
      <c r="AE75" s="17">
        <v>2255</v>
      </c>
      <c r="AF75" s="17">
        <v>2551</v>
      </c>
      <c r="AG75" s="17">
        <v>2952</v>
      </c>
      <c r="AH75" s="17">
        <v>3640</v>
      </c>
      <c r="AI75" s="17">
        <v>4243</v>
      </c>
      <c r="AJ75" s="17">
        <v>4782</v>
      </c>
      <c r="AK75" s="17">
        <v>6030</v>
      </c>
      <c r="AL75" s="17">
        <v>6672</v>
      </c>
      <c r="AM75" s="17">
        <v>6093</v>
      </c>
      <c r="AN75" s="17">
        <v>4899</v>
      </c>
      <c r="AO75" s="17">
        <v>4651</v>
      </c>
      <c r="AP75" s="17">
        <v>4867</v>
      </c>
      <c r="AQ75" s="17">
        <v>5539</v>
      </c>
      <c r="AR75" s="17">
        <v>5627</v>
      </c>
      <c r="AS75" s="17">
        <v>6722</v>
      </c>
      <c r="AT75" s="17">
        <v>4743</v>
      </c>
      <c r="AU75" s="17">
        <v>5302</v>
      </c>
      <c r="AV75" s="17">
        <v>5216</v>
      </c>
    </row>
    <row r="76" spans="1:72">
      <c r="A76" s="53" t="s">
        <v>377</v>
      </c>
      <c r="B76" s="2" t="s">
        <v>81</v>
      </c>
      <c r="D76" s="51" t="s">
        <v>370</v>
      </c>
      <c r="V76" s="17">
        <f>'Table 1'!F12</f>
        <v>1097</v>
      </c>
      <c r="W76" s="17">
        <f>'Table 1'!G12</f>
        <v>1240</v>
      </c>
      <c r="X76" s="17">
        <f>'Table 1'!H12</f>
        <v>1324</v>
      </c>
      <c r="Y76" s="17">
        <f>'Table 1'!I12</f>
        <v>1396</v>
      </c>
      <c r="Z76" s="17">
        <f>'Table 1'!J12</f>
        <v>1502</v>
      </c>
      <c r="AA76" s="17">
        <f>'Table 1'!K12</f>
        <v>1807</v>
      </c>
      <c r="AB76" s="17">
        <f>'Table 1'!L12</f>
        <v>2176</v>
      </c>
      <c r="AC76" s="17">
        <f>'Table 1'!M12</f>
        <v>2591</v>
      </c>
      <c r="AD76" s="17">
        <f>'Table 1'!N12</f>
        <v>2720</v>
      </c>
      <c r="AE76" s="17">
        <f>'Table 1'!O12</f>
        <v>2848</v>
      </c>
      <c r="AF76" s="17">
        <f>'Table 1'!P12</f>
        <v>3352</v>
      </c>
      <c r="AG76" s="17">
        <f>'Table 1'!Q12</f>
        <v>3619</v>
      </c>
      <c r="AH76" s="17">
        <f>'Table 1'!R12</f>
        <v>4438</v>
      </c>
      <c r="AI76" s="17">
        <f>'Table 1'!S12</f>
        <v>5132</v>
      </c>
      <c r="AJ76" s="17">
        <f>'Table 1'!T12</f>
        <v>5847</v>
      </c>
      <c r="AK76" s="17">
        <f>'Table 1'!U12</f>
        <v>7365</v>
      </c>
      <c r="AL76" s="17">
        <f>'Table 1'!V12</f>
        <v>8257</v>
      </c>
      <c r="AM76" s="17">
        <f>'Table 1'!W12</f>
        <v>8415</v>
      </c>
      <c r="AN76" s="17">
        <f>'Table 1'!X12</f>
        <v>7296</v>
      </c>
      <c r="AO76" s="17">
        <f>'Table 1'!Y12</f>
        <v>7852</v>
      </c>
      <c r="AP76" s="17">
        <f>'Table 1'!Z12</f>
        <v>7488</v>
      </c>
      <c r="AQ76" s="17">
        <f>'Table 1'!AA12</f>
        <v>8476</v>
      </c>
      <c r="AR76" s="17">
        <f>'Table 1'!AB12</f>
        <v>8873</v>
      </c>
      <c r="AS76" s="17">
        <f>'Table 1'!AC12</f>
        <v>10462</v>
      </c>
      <c r="AT76" s="17">
        <f>'Table 1'!AD12</f>
        <v>8537</v>
      </c>
      <c r="AU76" s="17">
        <f>'Table 1'!AE12</f>
        <v>8729</v>
      </c>
      <c r="AV76" s="17">
        <f>'Table 1'!AF12</f>
        <v>9033</v>
      </c>
      <c r="AW76" s="17">
        <f>'Table 1'!AG12</f>
        <v>9752</v>
      </c>
      <c r="AX76" s="17">
        <f>'Table 1'!AH12</f>
        <v>13643</v>
      </c>
      <c r="AY76" s="17">
        <f>'Table 1'!AI12</f>
        <v>14887</v>
      </c>
      <c r="AZ76" s="17">
        <f>'Table 1'!AJ12</f>
        <v>12641</v>
      </c>
      <c r="BA76" s="17">
        <f>'Table 1'!AK12</f>
        <v>12218</v>
      </c>
      <c r="BB76" s="17">
        <f>'Table 1'!AL12</f>
        <v>12222</v>
      </c>
      <c r="BC76" s="17">
        <f>'Table 1'!AM12</f>
        <v>11041</v>
      </c>
      <c r="BD76" s="17">
        <f>'Table 1'!AN12</f>
        <v>11999</v>
      </c>
      <c r="BE76" s="17">
        <f>'Table 1'!AO12</f>
        <v>13956</v>
      </c>
      <c r="BF76" s="17">
        <f>'Table 1'!AP12</f>
        <v>14385</v>
      </c>
      <c r="BG76" s="17">
        <f>'Table 1'!AQ12</f>
        <v>15600</v>
      </c>
      <c r="BH76" s="17">
        <f>'Table 1'!AR12</f>
        <v>18926</v>
      </c>
      <c r="BI76" s="17">
        <f>'Table 1'!AS12</f>
        <v>22495</v>
      </c>
      <c r="BJ76" s="17">
        <f>'Table 1'!AT12</f>
        <v>19918</v>
      </c>
      <c r="BK76" s="17">
        <f>'Table 1'!AU12</f>
        <v>18606</v>
      </c>
      <c r="BL76" s="17">
        <f>'Table 1'!AV12</f>
        <v>23218</v>
      </c>
      <c r="BM76" s="17">
        <f>'Table 1'!AW12</f>
        <v>20038</v>
      </c>
      <c r="BN76" s="17">
        <f>'Table 1'!AX12</f>
        <v>24418</v>
      </c>
      <c r="BO76" s="17">
        <f>'Table 1'!AY12</f>
        <v>24537</v>
      </c>
      <c r="BP76" s="17">
        <f>'Table 1'!AZ12</f>
        <v>30597</v>
      </c>
      <c r="BQ76" s="17">
        <f>'Table 1'!BA12</f>
        <v>28853</v>
      </c>
      <c r="BR76" s="17">
        <f>'Table 1'!BB12</f>
        <v>36707</v>
      </c>
      <c r="BS76" s="17">
        <f>'Table 1'!BC12</f>
        <v>37623</v>
      </c>
      <c r="BT76" s="17">
        <f>'Table 1'!BD12</f>
        <v>46063</v>
      </c>
    </row>
    <row r="77" spans="1:72">
      <c r="A77" s="53" t="s">
        <v>359</v>
      </c>
      <c r="B77" s="2" t="s">
        <v>81</v>
      </c>
      <c r="E77" s="17">
        <f>F77*E71/F71</f>
        <v>170.18703544574365</v>
      </c>
      <c r="F77" s="17">
        <f t="shared" ref="F77:I77" si="59">G77*F71/G71</f>
        <v>201.79319917138176</v>
      </c>
      <c r="G77" s="17">
        <f t="shared" si="59"/>
        <v>226.10563280648796</v>
      </c>
      <c r="H77" s="17">
        <f t="shared" si="59"/>
        <v>262.57428325914731</v>
      </c>
      <c r="I77" s="17">
        <f t="shared" si="59"/>
        <v>299.04293371180665</v>
      </c>
      <c r="J77" s="17">
        <f>K77*J72/K72</f>
        <v>337.94282752797659</v>
      </c>
      <c r="K77" s="17">
        <f>L77*K72/L72</f>
        <v>380.64318479685454</v>
      </c>
      <c r="L77" s="17">
        <f>M77*L75/M75</f>
        <v>444.08371559633031</v>
      </c>
      <c r="M77" s="17">
        <f t="shared" ref="M77:U77" si="60">N77*M75/N75</f>
        <v>503.21100917431198</v>
      </c>
      <c r="N77" s="17">
        <f t="shared" si="60"/>
        <v>554.790137614679</v>
      </c>
      <c r="O77" s="17">
        <f t="shared" si="60"/>
        <v>590.01490825688086</v>
      </c>
      <c r="P77" s="17">
        <f t="shared" si="60"/>
        <v>646.62614678899092</v>
      </c>
      <c r="Q77" s="17">
        <f t="shared" si="60"/>
        <v>709.52752293577987</v>
      </c>
      <c r="R77" s="17">
        <f t="shared" si="60"/>
        <v>758.59059633027539</v>
      </c>
      <c r="S77" s="17">
        <f t="shared" si="60"/>
        <v>793.81536697247725</v>
      </c>
      <c r="T77" s="17">
        <f t="shared" si="60"/>
        <v>873.07110091743129</v>
      </c>
      <c r="U77" s="17">
        <f t="shared" si="60"/>
        <v>964.90711009174311</v>
      </c>
      <c r="V77" s="17">
        <f>V76</f>
        <v>1097</v>
      </c>
      <c r="W77" s="17">
        <f t="shared" ref="W77:BT77" si="61">W76</f>
        <v>1240</v>
      </c>
      <c r="X77" s="17">
        <f t="shared" si="61"/>
        <v>1324</v>
      </c>
      <c r="Y77" s="17">
        <f t="shared" si="61"/>
        <v>1396</v>
      </c>
      <c r="Z77" s="17">
        <f t="shared" si="61"/>
        <v>1502</v>
      </c>
      <c r="AA77" s="17">
        <f t="shared" si="61"/>
        <v>1807</v>
      </c>
      <c r="AB77" s="17">
        <f t="shared" si="61"/>
        <v>2176</v>
      </c>
      <c r="AC77" s="17">
        <f t="shared" si="61"/>
        <v>2591</v>
      </c>
      <c r="AD77" s="17">
        <f t="shared" si="61"/>
        <v>2720</v>
      </c>
      <c r="AE77" s="17">
        <f t="shared" si="61"/>
        <v>2848</v>
      </c>
      <c r="AF77" s="17">
        <f t="shared" si="61"/>
        <v>3352</v>
      </c>
      <c r="AG77" s="17">
        <f t="shared" si="61"/>
        <v>3619</v>
      </c>
      <c r="AH77" s="17">
        <f t="shared" si="61"/>
        <v>4438</v>
      </c>
      <c r="AI77" s="17">
        <f t="shared" si="61"/>
        <v>5132</v>
      </c>
      <c r="AJ77" s="17">
        <f t="shared" si="61"/>
        <v>5847</v>
      </c>
      <c r="AK77" s="17">
        <f t="shared" si="61"/>
        <v>7365</v>
      </c>
      <c r="AL77" s="17">
        <f t="shared" si="61"/>
        <v>8257</v>
      </c>
      <c r="AM77" s="17">
        <f t="shared" si="61"/>
        <v>8415</v>
      </c>
      <c r="AN77" s="17">
        <f t="shared" si="61"/>
        <v>7296</v>
      </c>
      <c r="AO77" s="17">
        <f t="shared" si="61"/>
        <v>7852</v>
      </c>
      <c r="AP77" s="17">
        <f t="shared" si="61"/>
        <v>7488</v>
      </c>
      <c r="AQ77" s="17">
        <f t="shared" si="61"/>
        <v>8476</v>
      </c>
      <c r="AR77" s="17">
        <f t="shared" si="61"/>
        <v>8873</v>
      </c>
      <c r="AS77" s="17">
        <f t="shared" si="61"/>
        <v>10462</v>
      </c>
      <c r="AT77" s="17">
        <f t="shared" si="61"/>
        <v>8537</v>
      </c>
      <c r="AU77" s="17">
        <f t="shared" si="61"/>
        <v>8729</v>
      </c>
      <c r="AV77" s="17">
        <f t="shared" si="61"/>
        <v>9033</v>
      </c>
      <c r="AW77" s="17">
        <f t="shared" si="61"/>
        <v>9752</v>
      </c>
      <c r="AX77" s="17">
        <f t="shared" si="61"/>
        <v>13643</v>
      </c>
      <c r="AY77" s="17">
        <f t="shared" si="61"/>
        <v>14887</v>
      </c>
      <c r="AZ77" s="17">
        <f t="shared" si="61"/>
        <v>12641</v>
      </c>
      <c r="BA77" s="17">
        <f t="shared" si="61"/>
        <v>12218</v>
      </c>
      <c r="BB77" s="17">
        <f t="shared" si="61"/>
        <v>12222</v>
      </c>
      <c r="BC77" s="17">
        <f t="shared" si="61"/>
        <v>11041</v>
      </c>
      <c r="BD77" s="17">
        <f t="shared" si="61"/>
        <v>11999</v>
      </c>
      <c r="BE77" s="17">
        <f t="shared" si="61"/>
        <v>13956</v>
      </c>
      <c r="BF77" s="17">
        <f t="shared" si="61"/>
        <v>14385</v>
      </c>
      <c r="BG77" s="17">
        <f t="shared" si="61"/>
        <v>15600</v>
      </c>
      <c r="BH77" s="17">
        <f t="shared" si="61"/>
        <v>18926</v>
      </c>
      <c r="BI77" s="17">
        <f t="shared" si="61"/>
        <v>22495</v>
      </c>
      <c r="BJ77" s="17">
        <f t="shared" si="61"/>
        <v>19918</v>
      </c>
      <c r="BK77" s="17">
        <f t="shared" si="61"/>
        <v>18606</v>
      </c>
      <c r="BL77" s="17">
        <f t="shared" si="61"/>
        <v>23218</v>
      </c>
      <c r="BM77" s="17">
        <f t="shared" si="61"/>
        <v>20038</v>
      </c>
      <c r="BN77" s="17">
        <f t="shared" si="61"/>
        <v>24418</v>
      </c>
      <c r="BO77" s="17">
        <f t="shared" si="61"/>
        <v>24537</v>
      </c>
      <c r="BP77" s="17">
        <f t="shared" si="61"/>
        <v>30597</v>
      </c>
      <c r="BQ77" s="17">
        <f t="shared" si="61"/>
        <v>28853</v>
      </c>
      <c r="BR77" s="17">
        <f t="shared" si="61"/>
        <v>36707</v>
      </c>
      <c r="BS77" s="17">
        <f t="shared" si="61"/>
        <v>37623</v>
      </c>
      <c r="BT77" s="17">
        <f t="shared" si="61"/>
        <v>46063</v>
      </c>
    </row>
    <row r="78" spans="1:72" ht="4.1500000000000004" customHeight="1">
      <c r="A78" s="12"/>
      <c r="B78" s="13"/>
      <c r="C78" s="14"/>
      <c r="D78" s="7"/>
      <c r="E78" s="15"/>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O78" s="17"/>
      <c r="BP78" s="17"/>
      <c r="BQ78" s="17"/>
      <c r="BR78" s="17"/>
      <c r="BS78" s="17"/>
      <c r="BT78" s="17"/>
    </row>
    <row r="79" spans="1:72" s="44" customFormat="1">
      <c r="A79" s="46" t="s">
        <v>378</v>
      </c>
      <c r="D79" s="45"/>
    </row>
    <row r="80" spans="1:72">
      <c r="A80" s="47" t="s">
        <v>372</v>
      </c>
      <c r="B80" s="2" t="s">
        <v>81</v>
      </c>
      <c r="C80" s="7" t="s">
        <v>82</v>
      </c>
      <c r="D80" s="52" t="s">
        <v>370</v>
      </c>
      <c r="E80" s="17">
        <v>1646</v>
      </c>
      <c r="F80" s="17">
        <v>1744</v>
      </c>
      <c r="G80" s="17">
        <v>1914</v>
      </c>
      <c r="H80" s="17">
        <v>2012</v>
      </c>
      <c r="I80" s="17">
        <v>2146</v>
      </c>
      <c r="J80" s="17">
        <v>2312</v>
      </c>
      <c r="K80" s="17">
        <v>2522</v>
      </c>
      <c r="L80" s="17">
        <v>2738</v>
      </c>
      <c r="M80" s="17">
        <v>3014</v>
      </c>
      <c r="N80" s="17">
        <v>3198</v>
      </c>
      <c r="O80" s="17">
        <v>3530</v>
      </c>
      <c r="P80" s="17">
        <v>3890</v>
      </c>
      <c r="Q80" s="17"/>
      <c r="R80" s="17"/>
      <c r="S80" s="17"/>
      <c r="T80" s="17"/>
      <c r="U80" s="17"/>
      <c r="V80" s="17"/>
      <c r="W80" s="17"/>
      <c r="X80" s="17"/>
      <c r="Y80" s="17"/>
      <c r="Z80" s="17"/>
      <c r="AA80" s="17"/>
    </row>
    <row r="81" spans="1:72">
      <c r="A81" s="47" t="s">
        <v>373</v>
      </c>
      <c r="B81" s="2" t="s">
        <v>81</v>
      </c>
      <c r="C81" s="7" t="s">
        <v>82</v>
      </c>
      <c r="D81" s="51" t="s">
        <v>370</v>
      </c>
      <c r="J81" s="17">
        <v>2310</v>
      </c>
      <c r="K81" s="17">
        <v>2521</v>
      </c>
      <c r="L81" s="17">
        <v>2739</v>
      </c>
      <c r="M81" s="17">
        <v>3013</v>
      </c>
      <c r="N81" s="17">
        <v>3198</v>
      </c>
      <c r="O81" s="17">
        <v>3531</v>
      </c>
      <c r="P81" s="17">
        <v>3890</v>
      </c>
      <c r="Q81" s="17">
        <v>4385</v>
      </c>
      <c r="R81" s="17">
        <v>4946</v>
      </c>
    </row>
    <row r="82" spans="1:72">
      <c r="A82" s="47" t="s">
        <v>374</v>
      </c>
      <c r="B82" s="2" t="s">
        <v>81</v>
      </c>
      <c r="C82" s="7" t="s">
        <v>82</v>
      </c>
      <c r="D82" s="51" t="s">
        <v>370</v>
      </c>
      <c r="J82" s="17"/>
      <c r="K82" s="17"/>
      <c r="L82" s="17"/>
      <c r="M82" s="17"/>
      <c r="N82" s="17"/>
      <c r="O82" s="17">
        <v>3437</v>
      </c>
      <c r="P82" s="17">
        <v>3763</v>
      </c>
      <c r="Q82" s="17">
        <v>4250</v>
      </c>
      <c r="R82" s="17">
        <v>4801</v>
      </c>
      <c r="S82" s="17">
        <v>5301</v>
      </c>
      <c r="T82" s="17">
        <v>5758</v>
      </c>
      <c r="U82" s="17">
        <v>6226</v>
      </c>
      <c r="V82" s="17">
        <v>7290</v>
      </c>
      <c r="W82" s="17">
        <v>8106</v>
      </c>
      <c r="X82" s="17">
        <v>9241</v>
      </c>
      <c r="Y82" s="17">
        <v>11012</v>
      </c>
    </row>
    <row r="83" spans="1:72">
      <c r="A83" s="47" t="s">
        <v>375</v>
      </c>
      <c r="B83" s="2" t="s">
        <v>81</v>
      </c>
      <c r="C83" s="7" t="s">
        <v>82</v>
      </c>
      <c r="D83" s="51" t="s">
        <v>370</v>
      </c>
      <c r="J83" s="17"/>
      <c r="K83" s="17"/>
      <c r="L83" s="17"/>
      <c r="M83" s="17"/>
      <c r="N83" s="17"/>
      <c r="O83" s="17"/>
      <c r="P83" s="17"/>
      <c r="Q83" s="17"/>
      <c r="R83" s="17"/>
      <c r="AH83" s="17">
        <v>48144</v>
      </c>
      <c r="AI83" s="17">
        <v>56242</v>
      </c>
      <c r="AJ83" s="17">
        <v>63983</v>
      </c>
      <c r="AK83" s="17">
        <v>70158</v>
      </c>
      <c r="AL83" s="17">
        <v>75798</v>
      </c>
      <c r="AM83" s="17">
        <v>80156</v>
      </c>
      <c r="AN83" s="17">
        <v>83175</v>
      </c>
      <c r="AO83" s="17">
        <v>89436</v>
      </c>
      <c r="AP83" s="17">
        <v>98280</v>
      </c>
      <c r="AQ83" s="17">
        <v>105574</v>
      </c>
      <c r="AR83" s="17">
        <v>113816</v>
      </c>
    </row>
    <row r="84" spans="1:72">
      <c r="A84" s="47" t="s">
        <v>376</v>
      </c>
      <c r="B84" s="2" t="s">
        <v>81</v>
      </c>
      <c r="D84" s="51" t="s">
        <v>370</v>
      </c>
      <c r="L84" s="17">
        <v>2654</v>
      </c>
      <c r="M84" s="17">
        <v>2941</v>
      </c>
      <c r="N84" s="17">
        <v>3105</v>
      </c>
      <c r="O84" s="17">
        <v>3437</v>
      </c>
      <c r="P84" s="17">
        <v>3765</v>
      </c>
      <c r="Q84" s="17">
        <v>4220</v>
      </c>
      <c r="R84" s="17">
        <v>4766</v>
      </c>
      <c r="S84" s="17">
        <v>5258</v>
      </c>
      <c r="T84" s="17">
        <v>5712</v>
      </c>
      <c r="U84" s="17">
        <v>6188</v>
      </c>
      <c r="V84" s="17">
        <v>7251</v>
      </c>
      <c r="W84" s="17">
        <v>8060</v>
      </c>
      <c r="X84" s="17">
        <v>9189</v>
      </c>
      <c r="Y84" s="17">
        <v>10965</v>
      </c>
      <c r="Z84" s="17">
        <v>15266</v>
      </c>
      <c r="AA84" s="17">
        <v>19904</v>
      </c>
      <c r="AB84" s="17">
        <v>22701</v>
      </c>
      <c r="AC84" s="17">
        <v>25541</v>
      </c>
      <c r="AD84" s="17">
        <v>28125</v>
      </c>
      <c r="AE84" s="17">
        <v>31046</v>
      </c>
      <c r="AF84" s="17">
        <v>35349</v>
      </c>
      <c r="AG84" s="17">
        <v>40513</v>
      </c>
      <c r="AH84" s="17">
        <v>48024</v>
      </c>
      <c r="AI84" s="17">
        <v>56147</v>
      </c>
      <c r="AJ84" s="17">
        <v>63761</v>
      </c>
      <c r="AK84" s="17">
        <v>70097</v>
      </c>
      <c r="AL84" s="17">
        <v>75628</v>
      </c>
      <c r="AM84" s="17">
        <v>80138</v>
      </c>
      <c r="AN84" s="17">
        <v>83040</v>
      </c>
      <c r="AO84" s="17">
        <v>89113</v>
      </c>
      <c r="AP84" s="17">
        <v>97692</v>
      </c>
      <c r="AQ84" s="17">
        <v>104976</v>
      </c>
      <c r="AR84" s="17">
        <v>112061</v>
      </c>
      <c r="AS84" s="17">
        <v>117814</v>
      </c>
      <c r="AT84" s="17">
        <v>123563</v>
      </c>
      <c r="AU84" s="17">
        <v>131966</v>
      </c>
      <c r="AV84" s="17">
        <v>135933</v>
      </c>
    </row>
    <row r="85" spans="1:72">
      <c r="A85" s="47" t="s">
        <v>377</v>
      </c>
      <c r="B85" s="2" t="s">
        <v>81</v>
      </c>
      <c r="D85" s="51" t="s">
        <v>370</v>
      </c>
      <c r="V85" s="17">
        <f>'Table 1'!F15</f>
        <v>7389</v>
      </c>
      <c r="W85" s="17">
        <f>'Table 1'!G15</f>
        <v>8249</v>
      </c>
      <c r="X85" s="17">
        <f>'Table 1'!H15</f>
        <v>9388</v>
      </c>
      <c r="Y85" s="17">
        <f>'Table 1'!I15</f>
        <v>11078</v>
      </c>
      <c r="Z85" s="17">
        <f>'Table 1'!J15</f>
        <v>15463</v>
      </c>
      <c r="AA85" s="17">
        <f>'Table 1'!K15</f>
        <v>20225</v>
      </c>
      <c r="AB85" s="17">
        <f>'Table 1'!L15</f>
        <v>23157</v>
      </c>
      <c r="AC85" s="17">
        <f>'Table 1'!M15</f>
        <v>26057</v>
      </c>
      <c r="AD85" s="17">
        <f>'Table 1'!N15</f>
        <v>28272</v>
      </c>
      <c r="AE85" s="17">
        <f>'Table 1'!O15</f>
        <v>31642</v>
      </c>
      <c r="AF85" s="17">
        <f>'Table 1'!P15</f>
        <v>36176</v>
      </c>
      <c r="AG85" s="17">
        <f>'Table 1'!Q15</f>
        <v>41151</v>
      </c>
      <c r="AH85" s="17">
        <f>'Table 1'!R15</f>
        <v>48810</v>
      </c>
      <c r="AI85" s="17">
        <f>'Table 1'!S15</f>
        <v>56990</v>
      </c>
      <c r="AJ85" s="17">
        <f>'Table 1'!T15</f>
        <v>64853</v>
      </c>
      <c r="AK85" s="17">
        <f>'Table 1'!U15</f>
        <v>71328</v>
      </c>
      <c r="AL85" s="17">
        <f>'Table 1'!V15</f>
        <v>77158</v>
      </c>
      <c r="AM85" s="17">
        <f>'Table 1'!W15</f>
        <v>82039</v>
      </c>
      <c r="AN85" s="17">
        <f>'Table 1'!X15</f>
        <v>85326</v>
      </c>
      <c r="AO85" s="17">
        <f>'Table 1'!Y15</f>
        <v>92684</v>
      </c>
      <c r="AP85" s="17">
        <f>'Table 1'!Z15</f>
        <v>100665</v>
      </c>
      <c r="AQ85" s="17">
        <f>'Table 1'!AA15</f>
        <v>108472</v>
      </c>
      <c r="AR85" s="17">
        <f>'Table 1'!AB15</f>
        <v>115751</v>
      </c>
      <c r="AS85" s="17">
        <f>'Table 1'!AC15</f>
        <v>122009</v>
      </c>
      <c r="AT85" s="17">
        <f>'Table 1'!AD15</f>
        <v>127619</v>
      </c>
      <c r="AU85" s="17">
        <f>'Table 1'!AE15</f>
        <v>135538</v>
      </c>
      <c r="AV85" s="17">
        <f>'Table 1'!AF15</f>
        <v>139689</v>
      </c>
      <c r="AW85" s="17">
        <f>'Table 1'!AG15</f>
        <v>140587</v>
      </c>
      <c r="AX85" s="17">
        <f>'Table 1'!AH15</f>
        <v>148175</v>
      </c>
      <c r="AY85" s="17">
        <f>'Table 1'!AI15</f>
        <v>153192</v>
      </c>
      <c r="AZ85" s="17">
        <f>'Table 1'!AJ15</f>
        <v>177123</v>
      </c>
      <c r="BA85" s="17">
        <f>'Table 1'!AK15</f>
        <v>188655</v>
      </c>
      <c r="BB85" s="17">
        <f>'Table 1'!AL15</f>
        <v>197243</v>
      </c>
      <c r="BC85" s="17">
        <f>'Table 1'!AM15</f>
        <v>209785</v>
      </c>
      <c r="BD85" s="17">
        <f>'Table 1'!AN15</f>
        <v>222407</v>
      </c>
      <c r="BE85" s="17">
        <f>'Table 1'!AO15</f>
        <v>240136</v>
      </c>
      <c r="BF85" s="17">
        <f>'Table 1'!AP15</f>
        <v>253321</v>
      </c>
      <c r="BG85" s="17">
        <f>'Table 1'!AQ15</f>
        <v>271843</v>
      </c>
      <c r="BH85" s="17">
        <f>'Table 1'!AR15</f>
        <v>316046</v>
      </c>
      <c r="BI85" s="17">
        <f>'Table 1'!AS15</f>
        <v>336900</v>
      </c>
      <c r="BJ85" s="17">
        <f>'Table 1'!AT15</f>
        <v>346102</v>
      </c>
      <c r="BK85" s="17">
        <f>'Table 1'!AU15</f>
        <v>371032</v>
      </c>
      <c r="BL85" s="17">
        <f>'Table 1'!AV15</f>
        <v>367204</v>
      </c>
      <c r="BM85" s="17">
        <f>'Table 1'!AW15</f>
        <v>406430</v>
      </c>
      <c r="BN85" s="17">
        <f>'Table 1'!AX15</f>
        <v>412079</v>
      </c>
      <c r="BO85" s="17">
        <f>'Table 1'!AY15</f>
        <v>423328</v>
      </c>
      <c r="BP85" s="17">
        <f>'Table 1'!AZ15</f>
        <v>439375</v>
      </c>
      <c r="BQ85" s="17">
        <f>'Table 1'!BA15</f>
        <v>452742</v>
      </c>
      <c r="BR85" s="17">
        <f>'Table 1'!BB15</f>
        <v>478098</v>
      </c>
      <c r="BS85" s="17">
        <f>'Table 1'!BC15</f>
        <v>549634</v>
      </c>
      <c r="BT85" s="17">
        <f>'Table 1'!BD15</f>
        <v>654084</v>
      </c>
    </row>
    <row r="86" spans="1:72">
      <c r="A86" s="47" t="s">
        <v>359</v>
      </c>
      <c r="B86" s="2" t="s">
        <v>81</v>
      </c>
      <c r="E86" s="17">
        <f>F86*E80/F80</f>
        <v>1623.8676449847101</v>
      </c>
      <c r="F86" s="17">
        <f>G86*F80/G80</f>
        <v>1720.549922754152</v>
      </c>
      <c r="G86" s="17">
        <f t="shared" ref="G86:I86" si="62">H86*G80/H80</f>
        <v>1888.2640780684903</v>
      </c>
      <c r="H86" s="17">
        <f t="shared" si="62"/>
        <v>1984.9463558379323</v>
      </c>
      <c r="I86" s="17">
        <f t="shared" si="62"/>
        <v>2117.1445723798224</v>
      </c>
      <c r="J86" s="17">
        <f>K86*J81/K81</f>
        <v>2280.9125122749997</v>
      </c>
      <c r="K86" s="17">
        <f>L86*K81/L81</f>
        <v>2489.2556032230627</v>
      </c>
      <c r="L86" s="17">
        <f>M86*L84/M84</f>
        <v>2704.5105502689285</v>
      </c>
      <c r="M86" s="17">
        <f t="shared" ref="M86:U86" si="63">N86*M84/N84</f>
        <v>2996.9726934215969</v>
      </c>
      <c r="N86" s="17">
        <f t="shared" si="63"/>
        <v>3164.0939180802648</v>
      </c>
      <c r="O86" s="17">
        <f t="shared" si="63"/>
        <v>3502.4124948282997</v>
      </c>
      <c r="P86" s="17">
        <f t="shared" si="63"/>
        <v>3836.6549441456355</v>
      </c>
      <c r="Q86" s="17">
        <f t="shared" si="63"/>
        <v>4300.314439387671</v>
      </c>
      <c r="R86" s="17">
        <f t="shared" si="63"/>
        <v>4856.7058336781138</v>
      </c>
      <c r="S86" s="17">
        <f t="shared" si="63"/>
        <v>5358.0695076541169</v>
      </c>
      <c r="T86" s="17">
        <f t="shared" si="63"/>
        <v>5820.7099710384773</v>
      </c>
      <c r="U86" s="17">
        <f t="shared" si="63"/>
        <v>6305.7691352916836</v>
      </c>
      <c r="V86" s="17">
        <f>V85</f>
        <v>7389</v>
      </c>
      <c r="W86" s="17">
        <f t="shared" ref="W86:BT86" si="64">W85</f>
        <v>8249</v>
      </c>
      <c r="X86" s="17">
        <f t="shared" si="64"/>
        <v>9388</v>
      </c>
      <c r="Y86" s="17">
        <f t="shared" si="64"/>
        <v>11078</v>
      </c>
      <c r="Z86" s="17">
        <f t="shared" si="64"/>
        <v>15463</v>
      </c>
      <c r="AA86" s="17">
        <f t="shared" si="64"/>
        <v>20225</v>
      </c>
      <c r="AB86" s="17">
        <f t="shared" si="64"/>
        <v>23157</v>
      </c>
      <c r="AC86" s="17">
        <f t="shared" si="64"/>
        <v>26057</v>
      </c>
      <c r="AD86" s="17">
        <f t="shared" si="64"/>
        <v>28272</v>
      </c>
      <c r="AE86" s="17">
        <f t="shared" si="64"/>
        <v>31642</v>
      </c>
      <c r="AF86" s="17">
        <f t="shared" si="64"/>
        <v>36176</v>
      </c>
      <c r="AG86" s="17">
        <f t="shared" si="64"/>
        <v>41151</v>
      </c>
      <c r="AH86" s="17">
        <f t="shared" si="64"/>
        <v>48810</v>
      </c>
      <c r="AI86" s="17">
        <f t="shared" si="64"/>
        <v>56990</v>
      </c>
      <c r="AJ86" s="17">
        <f t="shared" si="64"/>
        <v>64853</v>
      </c>
      <c r="AK86" s="17">
        <f t="shared" si="64"/>
        <v>71328</v>
      </c>
      <c r="AL86" s="17">
        <f t="shared" si="64"/>
        <v>77158</v>
      </c>
      <c r="AM86" s="17">
        <f t="shared" si="64"/>
        <v>82039</v>
      </c>
      <c r="AN86" s="17">
        <f t="shared" si="64"/>
        <v>85326</v>
      </c>
      <c r="AO86" s="17">
        <f t="shared" si="64"/>
        <v>92684</v>
      </c>
      <c r="AP86" s="17">
        <f t="shared" si="64"/>
        <v>100665</v>
      </c>
      <c r="AQ86" s="17">
        <f t="shared" si="64"/>
        <v>108472</v>
      </c>
      <c r="AR86" s="17">
        <f t="shared" si="64"/>
        <v>115751</v>
      </c>
      <c r="AS86" s="17">
        <f t="shared" si="64"/>
        <v>122009</v>
      </c>
      <c r="AT86" s="17">
        <f t="shared" si="64"/>
        <v>127619</v>
      </c>
      <c r="AU86" s="17">
        <f t="shared" si="64"/>
        <v>135538</v>
      </c>
      <c r="AV86" s="17">
        <f t="shared" si="64"/>
        <v>139689</v>
      </c>
      <c r="AW86" s="17">
        <f t="shared" si="64"/>
        <v>140587</v>
      </c>
      <c r="AX86" s="17">
        <f t="shared" si="64"/>
        <v>148175</v>
      </c>
      <c r="AY86" s="17">
        <f t="shared" si="64"/>
        <v>153192</v>
      </c>
      <c r="AZ86" s="17">
        <f t="shared" si="64"/>
        <v>177123</v>
      </c>
      <c r="BA86" s="17">
        <f t="shared" si="64"/>
        <v>188655</v>
      </c>
      <c r="BB86" s="17">
        <f t="shared" si="64"/>
        <v>197243</v>
      </c>
      <c r="BC86" s="17">
        <f t="shared" si="64"/>
        <v>209785</v>
      </c>
      <c r="BD86" s="17">
        <f t="shared" si="64"/>
        <v>222407</v>
      </c>
      <c r="BE86" s="17">
        <f t="shared" si="64"/>
        <v>240136</v>
      </c>
      <c r="BF86" s="17">
        <f t="shared" si="64"/>
        <v>253321</v>
      </c>
      <c r="BG86" s="17">
        <f t="shared" si="64"/>
        <v>271843</v>
      </c>
      <c r="BH86" s="17">
        <f t="shared" si="64"/>
        <v>316046</v>
      </c>
      <c r="BI86" s="17">
        <f t="shared" si="64"/>
        <v>336900</v>
      </c>
      <c r="BJ86" s="17">
        <f t="shared" si="64"/>
        <v>346102</v>
      </c>
      <c r="BK86" s="17">
        <f t="shared" si="64"/>
        <v>371032</v>
      </c>
      <c r="BL86" s="17">
        <f t="shared" si="64"/>
        <v>367204</v>
      </c>
      <c r="BM86" s="17">
        <f t="shared" si="64"/>
        <v>406430</v>
      </c>
      <c r="BN86" s="17">
        <f t="shared" si="64"/>
        <v>412079</v>
      </c>
      <c r="BO86" s="17">
        <f t="shared" si="64"/>
        <v>423328</v>
      </c>
      <c r="BP86" s="17">
        <f t="shared" si="64"/>
        <v>439375</v>
      </c>
      <c r="BQ86" s="17">
        <f t="shared" si="64"/>
        <v>452742</v>
      </c>
      <c r="BR86" s="17">
        <f t="shared" si="64"/>
        <v>478098</v>
      </c>
      <c r="BS86" s="17">
        <f t="shared" si="64"/>
        <v>549634</v>
      </c>
      <c r="BT86" s="17">
        <f t="shared" si="64"/>
        <v>654084</v>
      </c>
    </row>
    <row r="87" spans="1:72" ht="4.1500000000000004" customHeight="1">
      <c r="A87" s="12"/>
      <c r="B87" s="13"/>
      <c r="C87" s="14"/>
      <c r="D87" s="7"/>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O87" s="17"/>
      <c r="BP87" s="17"/>
      <c r="BQ87" s="17"/>
      <c r="BR87" s="17"/>
      <c r="BS87" s="17"/>
      <c r="BT87" s="17"/>
    </row>
    <row r="88" spans="1:72" s="44" customFormat="1">
      <c r="A88" s="46" t="s">
        <v>97</v>
      </c>
      <c r="E88" s="54"/>
      <c r="F88" s="54"/>
      <c r="G88" s="54"/>
      <c r="H88" s="54"/>
      <c r="I88" s="54"/>
      <c r="J88" s="54"/>
      <c r="K88" s="54"/>
      <c r="L88" s="54"/>
      <c r="M88" s="54"/>
      <c r="N88" s="54"/>
      <c r="O88" s="54"/>
      <c r="P88" s="54"/>
      <c r="Q88" s="54"/>
      <c r="R88" s="54"/>
      <c r="S88" s="54"/>
      <c r="T88" s="54"/>
      <c r="U88" s="54"/>
      <c r="V88" s="54"/>
      <c r="W88" s="54"/>
      <c r="X88" s="54"/>
      <c r="Y88" s="54"/>
    </row>
    <row r="89" spans="1:72">
      <c r="A89" s="47" t="s">
        <v>372</v>
      </c>
      <c r="B89" s="2" t="s">
        <v>81</v>
      </c>
      <c r="C89" s="7" t="s">
        <v>89</v>
      </c>
      <c r="D89" s="52" t="s">
        <v>370</v>
      </c>
      <c r="E89" s="17">
        <v>-436</v>
      </c>
      <c r="F89" s="17">
        <v>-406</v>
      </c>
      <c r="G89" s="17">
        <v>-436</v>
      </c>
      <c r="H89" s="17">
        <v>-450</v>
      </c>
      <c r="I89" s="17">
        <v>-472</v>
      </c>
      <c r="J89" s="17">
        <v>-508</v>
      </c>
      <c r="K89" s="17">
        <v>-516</v>
      </c>
      <c r="L89" s="17">
        <v>-494</v>
      </c>
      <c r="M89" s="17">
        <v>-546</v>
      </c>
      <c r="N89" s="17">
        <v>-552</v>
      </c>
      <c r="O89" s="17">
        <v>-580</v>
      </c>
      <c r="P89" s="17">
        <v>-644</v>
      </c>
      <c r="Q89" s="17"/>
      <c r="R89" s="17"/>
      <c r="S89" s="17"/>
      <c r="T89" s="17"/>
      <c r="U89" s="17"/>
      <c r="V89" s="17"/>
      <c r="W89" s="17"/>
      <c r="X89" s="17"/>
      <c r="Y89" s="17"/>
      <c r="Z89" s="17"/>
      <c r="AA89" s="17"/>
    </row>
    <row r="90" spans="1:72">
      <c r="A90" s="47" t="s">
        <v>373</v>
      </c>
      <c r="B90" s="2" t="s">
        <v>81</v>
      </c>
      <c r="C90" s="7" t="s">
        <v>89</v>
      </c>
      <c r="D90" s="51" t="s">
        <v>370</v>
      </c>
      <c r="J90" s="17">
        <v>-507</v>
      </c>
      <c r="K90" s="17">
        <v>-515</v>
      </c>
      <c r="L90" s="17">
        <v>-493</v>
      </c>
      <c r="M90" s="17">
        <v>-549</v>
      </c>
      <c r="N90" s="17">
        <v>-559</v>
      </c>
      <c r="O90" s="17">
        <v>-585</v>
      </c>
      <c r="P90" s="17">
        <v>-645</v>
      </c>
      <c r="Q90" s="17">
        <v>-660</v>
      </c>
      <c r="R90" s="17">
        <v>-678</v>
      </c>
      <c r="AH90" s="17"/>
      <c r="AI90" s="17"/>
      <c r="AJ90" s="17"/>
      <c r="AK90" s="17"/>
      <c r="AL90" s="17"/>
      <c r="AM90" s="17"/>
      <c r="AN90" s="17"/>
      <c r="AO90" s="17"/>
      <c r="AP90" s="17"/>
      <c r="AQ90" s="17"/>
      <c r="AR90" s="17"/>
    </row>
    <row r="91" spans="1:72">
      <c r="A91" s="47" t="s">
        <v>374</v>
      </c>
      <c r="B91" s="2" t="s">
        <v>81</v>
      </c>
      <c r="C91" s="7" t="s">
        <v>89</v>
      </c>
      <c r="D91" s="51" t="s">
        <v>370</v>
      </c>
      <c r="J91" s="17"/>
      <c r="K91" s="17"/>
      <c r="L91" s="17"/>
      <c r="M91" s="17"/>
      <c r="N91" s="17"/>
      <c r="O91" s="17">
        <v>-709</v>
      </c>
      <c r="P91" s="17">
        <v>-767</v>
      </c>
      <c r="Q91" s="17">
        <v>-809</v>
      </c>
      <c r="R91" s="17">
        <v>-872</v>
      </c>
      <c r="S91" s="17">
        <v>-955</v>
      </c>
      <c r="T91" s="17">
        <v>-893</v>
      </c>
      <c r="U91" s="17">
        <v>-1160</v>
      </c>
      <c r="V91" s="17">
        <v>-844</v>
      </c>
      <c r="W91" s="17">
        <v>-971</v>
      </c>
      <c r="X91" s="17">
        <v>-987</v>
      </c>
      <c r="Y91" s="17">
        <v>-1286</v>
      </c>
      <c r="AH91" s="17"/>
      <c r="AI91" s="17"/>
      <c r="AJ91" s="17"/>
      <c r="AK91" s="17"/>
      <c r="AL91" s="17"/>
      <c r="AM91" s="17"/>
      <c r="AN91" s="17"/>
      <c r="AO91" s="17"/>
      <c r="AP91" s="17"/>
      <c r="AQ91" s="17"/>
      <c r="AR91" s="17"/>
    </row>
    <row r="92" spans="1:72">
      <c r="A92" s="47" t="s">
        <v>375</v>
      </c>
      <c r="B92" s="2" t="s">
        <v>81</v>
      </c>
      <c r="C92" s="7" t="s">
        <v>89</v>
      </c>
      <c r="D92" s="51" t="s">
        <v>370</v>
      </c>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v>-1377</v>
      </c>
      <c r="AI92" s="17">
        <v>-1149</v>
      </c>
      <c r="AJ92" s="17">
        <v>-935</v>
      </c>
      <c r="AK92" s="17">
        <v>-820</v>
      </c>
      <c r="AL92" s="17">
        <v>-563</v>
      </c>
      <c r="AM92" s="17">
        <v>703</v>
      </c>
      <c r="AN92" s="17">
        <v>232</v>
      </c>
      <c r="AO92" s="17">
        <v>1328</v>
      </c>
      <c r="AP92" s="17">
        <v>1612</v>
      </c>
      <c r="AQ92" s="17">
        <v>2104</v>
      </c>
      <c r="AR92" s="17">
        <v>2754</v>
      </c>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row>
    <row r="93" spans="1:72">
      <c r="A93" s="47" t="s">
        <v>376</v>
      </c>
      <c r="B93" s="2" t="s">
        <v>81</v>
      </c>
      <c r="D93" s="51" t="s">
        <v>370</v>
      </c>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v>180</v>
      </c>
      <c r="AO93" s="17">
        <v>1210</v>
      </c>
      <c r="AP93" s="17">
        <v>1549</v>
      </c>
      <c r="AQ93" s="17">
        <v>2154</v>
      </c>
      <c r="AR93" s="17">
        <v>2471</v>
      </c>
      <c r="AS93" s="17">
        <v>3442</v>
      </c>
      <c r="AT93" s="17">
        <v>1551</v>
      </c>
      <c r="AU93" s="17">
        <v>5277</v>
      </c>
      <c r="AV93" s="17">
        <v>7452</v>
      </c>
    </row>
    <row r="94" spans="1:72">
      <c r="A94" s="47" t="s">
        <v>377</v>
      </c>
      <c r="B94" s="2" t="s">
        <v>81</v>
      </c>
      <c r="D94" s="51" t="s">
        <v>370</v>
      </c>
      <c r="V94" s="17">
        <f>'Table 1'!F24</f>
        <v>-851</v>
      </c>
      <c r="W94" s="17">
        <f>'Table 1'!G24</f>
        <v>-987</v>
      </c>
      <c r="X94" s="17">
        <f>'Table 1'!H24</f>
        <v>-977</v>
      </c>
      <c r="Y94" s="17">
        <f>'Table 1'!I24</f>
        <v>-1275</v>
      </c>
      <c r="Z94" s="17">
        <f>'Table 1'!J24</f>
        <v>-2648</v>
      </c>
      <c r="AA94" s="17">
        <f>'Table 1'!K24</f>
        <v>-2040</v>
      </c>
      <c r="AB94" s="17">
        <f>'Table 1'!L24</f>
        <v>-1530</v>
      </c>
      <c r="AC94" s="17">
        <f>'Table 1'!M24</f>
        <v>-1324</v>
      </c>
      <c r="AD94" s="17">
        <f>'Table 1'!N24</f>
        <v>-1074</v>
      </c>
      <c r="AE94" s="17">
        <f>'Table 1'!O24</f>
        <v>-702</v>
      </c>
      <c r="AF94" s="17">
        <f>'Table 1'!P24</f>
        <v>-962</v>
      </c>
      <c r="AG94" s="17">
        <f>'Table 1'!Q24</f>
        <v>-1008</v>
      </c>
      <c r="AH94" s="17">
        <f>'Table 1'!R24</f>
        <v>-1363</v>
      </c>
      <c r="AI94" s="17">
        <f>'Table 1'!S24</f>
        <v>-1136</v>
      </c>
      <c r="AJ94" s="17">
        <f>'Table 1'!T24</f>
        <v>-922</v>
      </c>
      <c r="AK94" s="17">
        <f>'Table 1'!U24</f>
        <v>-810</v>
      </c>
      <c r="AL94" s="17">
        <f>'Table 1'!V24</f>
        <v>-545</v>
      </c>
      <c r="AM94" s="17">
        <f>'Table 1'!W24</f>
        <v>657</v>
      </c>
      <c r="AN94" s="17">
        <f>'Table 1'!X24</f>
        <v>168</v>
      </c>
      <c r="AO94" s="17">
        <f>'Table 1'!Y24</f>
        <v>1217</v>
      </c>
      <c r="AP94" s="17">
        <f>'Table 1'!Z24</f>
        <v>1563</v>
      </c>
      <c r="AQ94" s="17">
        <f>'Table 1'!AA24</f>
        <v>2156</v>
      </c>
      <c r="AR94" s="17">
        <f>'Table 1'!AB24</f>
        <v>2471</v>
      </c>
      <c r="AS94" s="17">
        <f>'Table 1'!AC24</f>
        <v>3447</v>
      </c>
      <c r="AT94" s="17">
        <f>'Table 1'!AD24</f>
        <v>1546</v>
      </c>
      <c r="AU94" s="17">
        <f>'Table 1'!AE24</f>
        <v>5188</v>
      </c>
      <c r="AV94" s="17">
        <f>'Table 1'!AF24</f>
        <v>7241</v>
      </c>
      <c r="AW94" s="17">
        <f>'Table 1'!AG24</f>
        <v>15154</v>
      </c>
      <c r="AX94" s="17">
        <f>'Table 1'!AH24</f>
        <v>6948</v>
      </c>
      <c r="AY94" s="17">
        <f>'Table 1'!AI24</f>
        <v>9500</v>
      </c>
      <c r="AZ94" s="17">
        <f>'Table 1'!AJ24</f>
        <v>5673</v>
      </c>
      <c r="BA94" s="17">
        <f>'Table 1'!AK24</f>
        <v>3422</v>
      </c>
      <c r="BB94" s="17">
        <f>'Table 1'!AL24</f>
        <v>-229</v>
      </c>
      <c r="BC94" s="17">
        <f>'Table 1'!AM24</f>
        <v>-452</v>
      </c>
      <c r="BD94" s="17">
        <f>'Table 1'!AN24</f>
        <v>-1139</v>
      </c>
      <c r="BE94" s="17">
        <f>'Table 1'!AO24</f>
        <v>-1647</v>
      </c>
      <c r="BF94" s="17">
        <f>'Table 1'!AP24</f>
        <v>7403</v>
      </c>
      <c r="BG94" s="17">
        <f>'Table 1'!AQ24</f>
        <v>5108</v>
      </c>
      <c r="BH94" s="17">
        <f>'Table 1'!AR24</f>
        <v>-7889</v>
      </c>
      <c r="BI94" s="17">
        <f>'Table 1'!AS24</f>
        <v>-4278</v>
      </c>
      <c r="BJ94" s="17">
        <f>'Table 1'!AT24</f>
        <v>-7028</v>
      </c>
      <c r="BK94" s="17">
        <f>'Table 1'!AU24</f>
        <v>-5866</v>
      </c>
      <c r="BL94" s="17">
        <f>'Table 1'!AV24</f>
        <v>-4802</v>
      </c>
      <c r="BM94" s="17">
        <f>'Table 1'!AW24</f>
        <v>-6371</v>
      </c>
      <c r="BN94" s="17">
        <f>'Table 1'!AX24</f>
        <v>-5158</v>
      </c>
      <c r="BO94" s="17">
        <f>'Table 1'!AY24</f>
        <v>-12684</v>
      </c>
      <c r="BP94" s="17">
        <f>'Table 1'!AZ24</f>
        <v>-13501</v>
      </c>
      <c r="BQ94" s="17">
        <f>'Table 1'!BA24</f>
        <v>-20041</v>
      </c>
      <c r="BR94" s="17">
        <f>'Table 1'!BB24</f>
        <v>-14387</v>
      </c>
      <c r="BS94" s="17">
        <f>'Table 1'!BC24</f>
        <v>-13632</v>
      </c>
      <c r="BT94" s="17">
        <f>'Table 1'!BD24</f>
        <v>-3364</v>
      </c>
    </row>
    <row r="95" spans="1:72">
      <c r="A95" s="47" t="s">
        <v>359</v>
      </c>
      <c r="B95" s="2" t="s">
        <v>81</v>
      </c>
      <c r="E95" s="17">
        <f>F95*E89/F89</f>
        <v>-531.75088193952047</v>
      </c>
      <c r="F95" s="17">
        <f t="shared" ref="F95:I95" si="65">G95*F89/G89</f>
        <v>-495.16251850331491</v>
      </c>
      <c r="G95" s="17">
        <f t="shared" si="65"/>
        <v>-531.75088193952047</v>
      </c>
      <c r="H95" s="17">
        <f t="shared" si="65"/>
        <v>-548.82545154308298</v>
      </c>
      <c r="I95" s="17">
        <f t="shared" si="65"/>
        <v>-575.65691806296707</v>
      </c>
      <c r="J95" s="17">
        <f t="shared" ref="J95:N95" si="66">K95*J90/K90</f>
        <v>-619.56295418641366</v>
      </c>
      <c r="K95" s="17">
        <f t="shared" si="66"/>
        <v>-629.3390954753512</v>
      </c>
      <c r="L95" s="17">
        <f t="shared" si="66"/>
        <v>-602.45470693077311</v>
      </c>
      <c r="M95" s="17">
        <f t="shared" si="66"/>
        <v>-670.88769595333554</v>
      </c>
      <c r="N95" s="17">
        <f t="shared" si="66"/>
        <v>-683.10787256450737</v>
      </c>
      <c r="O95" s="17">
        <f t="shared" ref="O95:U95" si="67">P95*O91/P91</f>
        <v>-714.88033175355429</v>
      </c>
      <c r="P95" s="17">
        <f t="shared" si="67"/>
        <v>-773.36137440758273</v>
      </c>
      <c r="Q95" s="17">
        <f t="shared" si="67"/>
        <v>-815.70971563981027</v>
      </c>
      <c r="R95" s="17">
        <f t="shared" si="67"/>
        <v>-879.23222748815158</v>
      </c>
      <c r="S95" s="17">
        <f t="shared" si="67"/>
        <v>-962.92061611374402</v>
      </c>
      <c r="T95" s="17">
        <f t="shared" si="67"/>
        <v>-900.40639810426535</v>
      </c>
      <c r="U95" s="17">
        <f t="shared" si="67"/>
        <v>-1169.6208530805686</v>
      </c>
      <c r="V95" s="17">
        <f>V94</f>
        <v>-851</v>
      </c>
      <c r="W95" s="17">
        <f t="shared" ref="W95:BT95" si="68">W94</f>
        <v>-987</v>
      </c>
      <c r="X95" s="17">
        <f t="shared" si="68"/>
        <v>-977</v>
      </c>
      <c r="Y95" s="17">
        <f t="shared" si="68"/>
        <v>-1275</v>
      </c>
      <c r="Z95" s="17">
        <f t="shared" si="68"/>
        <v>-2648</v>
      </c>
      <c r="AA95" s="17">
        <f t="shared" si="68"/>
        <v>-2040</v>
      </c>
      <c r="AB95" s="17">
        <f t="shared" si="68"/>
        <v>-1530</v>
      </c>
      <c r="AC95" s="17">
        <f t="shared" si="68"/>
        <v>-1324</v>
      </c>
      <c r="AD95" s="17">
        <f t="shared" si="68"/>
        <v>-1074</v>
      </c>
      <c r="AE95" s="17">
        <f t="shared" si="68"/>
        <v>-702</v>
      </c>
      <c r="AF95" s="17">
        <f t="shared" si="68"/>
        <v>-962</v>
      </c>
      <c r="AG95" s="17">
        <f t="shared" si="68"/>
        <v>-1008</v>
      </c>
      <c r="AH95" s="17">
        <f t="shared" si="68"/>
        <v>-1363</v>
      </c>
      <c r="AI95" s="17">
        <f t="shared" si="68"/>
        <v>-1136</v>
      </c>
      <c r="AJ95" s="17">
        <f t="shared" si="68"/>
        <v>-922</v>
      </c>
      <c r="AK95" s="17">
        <f t="shared" si="68"/>
        <v>-810</v>
      </c>
      <c r="AL95" s="17">
        <f t="shared" si="68"/>
        <v>-545</v>
      </c>
      <c r="AM95" s="17">
        <f t="shared" si="68"/>
        <v>657</v>
      </c>
      <c r="AN95" s="17">
        <f t="shared" si="68"/>
        <v>168</v>
      </c>
      <c r="AO95" s="17">
        <f t="shared" si="68"/>
        <v>1217</v>
      </c>
      <c r="AP95" s="17">
        <f t="shared" si="68"/>
        <v>1563</v>
      </c>
      <c r="AQ95" s="17">
        <f t="shared" si="68"/>
        <v>2156</v>
      </c>
      <c r="AR95" s="17">
        <f t="shared" si="68"/>
        <v>2471</v>
      </c>
      <c r="AS95" s="17">
        <f t="shared" si="68"/>
        <v>3447</v>
      </c>
      <c r="AT95" s="17">
        <f t="shared" si="68"/>
        <v>1546</v>
      </c>
      <c r="AU95" s="17">
        <f t="shared" si="68"/>
        <v>5188</v>
      </c>
      <c r="AV95" s="17">
        <f t="shared" si="68"/>
        <v>7241</v>
      </c>
      <c r="AW95" s="17">
        <f t="shared" si="68"/>
        <v>15154</v>
      </c>
      <c r="AX95" s="17">
        <f t="shared" si="68"/>
        <v>6948</v>
      </c>
      <c r="AY95" s="17">
        <f t="shared" si="68"/>
        <v>9500</v>
      </c>
      <c r="AZ95" s="17">
        <f t="shared" si="68"/>
        <v>5673</v>
      </c>
      <c r="BA95" s="17">
        <f t="shared" si="68"/>
        <v>3422</v>
      </c>
      <c r="BB95" s="17">
        <f t="shared" si="68"/>
        <v>-229</v>
      </c>
      <c r="BC95" s="17">
        <f t="shared" si="68"/>
        <v>-452</v>
      </c>
      <c r="BD95" s="17">
        <f t="shared" si="68"/>
        <v>-1139</v>
      </c>
      <c r="BE95" s="17">
        <f t="shared" si="68"/>
        <v>-1647</v>
      </c>
      <c r="BF95" s="17">
        <f t="shared" si="68"/>
        <v>7403</v>
      </c>
      <c r="BG95" s="17">
        <f t="shared" si="68"/>
        <v>5108</v>
      </c>
      <c r="BH95" s="17">
        <f t="shared" si="68"/>
        <v>-7889</v>
      </c>
      <c r="BI95" s="17">
        <f t="shared" si="68"/>
        <v>-4278</v>
      </c>
      <c r="BJ95" s="17">
        <f t="shared" si="68"/>
        <v>-7028</v>
      </c>
      <c r="BK95" s="17">
        <f t="shared" si="68"/>
        <v>-5866</v>
      </c>
      <c r="BL95" s="17">
        <f t="shared" si="68"/>
        <v>-4802</v>
      </c>
      <c r="BM95" s="17">
        <f t="shared" si="68"/>
        <v>-6371</v>
      </c>
      <c r="BN95" s="17">
        <f t="shared" si="68"/>
        <v>-5158</v>
      </c>
      <c r="BO95" s="17">
        <f t="shared" si="68"/>
        <v>-12684</v>
      </c>
      <c r="BP95" s="17">
        <f t="shared" si="68"/>
        <v>-13501</v>
      </c>
      <c r="BQ95" s="17">
        <f t="shared" si="68"/>
        <v>-20041</v>
      </c>
      <c r="BR95" s="17">
        <f t="shared" si="68"/>
        <v>-14387</v>
      </c>
      <c r="BS95" s="17">
        <f t="shared" si="68"/>
        <v>-13632</v>
      </c>
      <c r="BT95" s="17">
        <f t="shared" si="68"/>
        <v>-3364</v>
      </c>
    </row>
    <row r="96" spans="1:72" ht="4.1500000000000004" customHeight="1">
      <c r="A96" s="12"/>
      <c r="B96" s="13"/>
      <c r="C96" s="14"/>
      <c r="D96" s="7"/>
      <c r="E96" s="15"/>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O96" s="17"/>
      <c r="BP96" s="17"/>
      <c r="BQ96" s="17"/>
      <c r="BR96" s="17"/>
      <c r="BS96" s="17"/>
      <c r="BT96" s="17"/>
    </row>
    <row r="97" spans="1:72" s="44" customFormat="1">
      <c r="A97" s="46" t="s">
        <v>379</v>
      </c>
      <c r="D97" s="45"/>
      <c r="E97" s="54"/>
      <c r="F97" s="54"/>
      <c r="G97" s="54"/>
      <c r="H97" s="54"/>
      <c r="I97" s="54"/>
      <c r="J97" s="54"/>
      <c r="K97" s="54"/>
      <c r="L97" s="54"/>
      <c r="M97" s="54"/>
      <c r="N97" s="54"/>
      <c r="O97" s="54"/>
      <c r="P97" s="54"/>
    </row>
    <row r="98" spans="1:72">
      <c r="A98" s="47" t="s">
        <v>372</v>
      </c>
      <c r="B98" s="2" t="s">
        <v>81</v>
      </c>
      <c r="C98" s="7" t="s">
        <v>96</v>
      </c>
      <c r="D98" s="52" t="s">
        <v>370</v>
      </c>
      <c r="E98" s="17">
        <v>2082</v>
      </c>
      <c r="F98" s="17">
        <v>2150</v>
      </c>
      <c r="G98" s="17">
        <v>2350</v>
      </c>
      <c r="H98" s="17">
        <v>2462</v>
      </c>
      <c r="I98" s="17">
        <v>2618</v>
      </c>
      <c r="J98" s="17">
        <v>2820</v>
      </c>
      <c r="K98" s="17">
        <v>3038</v>
      </c>
      <c r="L98" s="17">
        <v>3232</v>
      </c>
      <c r="M98" s="17">
        <v>3560</v>
      </c>
      <c r="N98" s="17">
        <v>3750</v>
      </c>
      <c r="O98" s="17">
        <v>4110</v>
      </c>
      <c r="P98" s="17">
        <v>4534</v>
      </c>
      <c r="Q98" s="17"/>
      <c r="R98" s="17"/>
      <c r="S98" s="17"/>
      <c r="T98" s="17"/>
      <c r="U98" s="17"/>
      <c r="V98" s="17"/>
      <c r="W98" s="17"/>
      <c r="X98" s="17"/>
      <c r="Y98" s="17"/>
      <c r="Z98" s="17"/>
      <c r="AA98" s="17"/>
    </row>
    <row r="99" spans="1:72">
      <c r="A99" s="47" t="s">
        <v>373</v>
      </c>
      <c r="B99" s="2" t="s">
        <v>81</v>
      </c>
      <c r="C99" s="7" t="s">
        <v>96</v>
      </c>
      <c r="D99" s="51" t="s">
        <v>370</v>
      </c>
      <c r="J99" s="17">
        <v>2817</v>
      </c>
      <c r="K99" s="17">
        <v>3036</v>
      </c>
      <c r="L99" s="17">
        <v>3232</v>
      </c>
      <c r="M99" s="17">
        <v>3562</v>
      </c>
      <c r="N99" s="17">
        <v>3757</v>
      </c>
      <c r="O99" s="17">
        <v>4116</v>
      </c>
      <c r="P99" s="17">
        <v>4535</v>
      </c>
      <c r="Q99" s="17">
        <v>5045</v>
      </c>
      <c r="R99" s="17">
        <v>5624</v>
      </c>
    </row>
    <row r="100" spans="1:72">
      <c r="A100" s="47" t="s">
        <v>374</v>
      </c>
      <c r="B100" s="2" t="s">
        <v>81</v>
      </c>
      <c r="C100" s="7" t="s">
        <v>96</v>
      </c>
      <c r="D100" s="51" t="s">
        <v>370</v>
      </c>
      <c r="J100" s="17"/>
      <c r="K100" s="17"/>
      <c r="L100" s="17"/>
      <c r="M100" s="17"/>
      <c r="N100" s="17"/>
      <c r="O100" s="17">
        <v>4146</v>
      </c>
      <c r="P100" s="17">
        <v>4530</v>
      </c>
      <c r="Q100" s="17">
        <v>5059</v>
      </c>
      <c r="R100" s="17">
        <v>5673</v>
      </c>
      <c r="S100" s="17">
        <v>6256</v>
      </c>
      <c r="T100" s="17">
        <v>6651</v>
      </c>
      <c r="U100" s="17">
        <v>7386</v>
      </c>
      <c r="V100" s="17">
        <v>8134</v>
      </c>
      <c r="W100" s="17">
        <v>9077</v>
      </c>
      <c r="X100" s="17">
        <v>10228</v>
      </c>
      <c r="Y100" s="17">
        <v>12298</v>
      </c>
    </row>
    <row r="101" spans="1:72">
      <c r="A101" s="47" t="s">
        <v>375</v>
      </c>
      <c r="B101" s="2" t="s">
        <v>81</v>
      </c>
      <c r="C101" s="7" t="s">
        <v>96</v>
      </c>
      <c r="D101" s="51" t="s">
        <v>370</v>
      </c>
      <c r="E101" s="17">
        <v>2081</v>
      </c>
      <c r="F101" s="17">
        <v>2149</v>
      </c>
      <c r="G101" s="17">
        <v>2349</v>
      </c>
      <c r="H101" s="17">
        <v>2461</v>
      </c>
      <c r="I101" s="17">
        <v>2619</v>
      </c>
      <c r="J101" s="17">
        <v>2817</v>
      </c>
      <c r="K101" s="17">
        <v>3061</v>
      </c>
      <c r="L101" s="17">
        <v>3237</v>
      </c>
      <c r="M101" s="17">
        <v>3620</v>
      </c>
      <c r="N101" s="17">
        <v>3770</v>
      </c>
      <c r="O101" s="17">
        <v>4145</v>
      </c>
      <c r="P101" s="17">
        <v>4532</v>
      </c>
      <c r="Q101" s="17">
        <v>5029</v>
      </c>
      <c r="R101" s="17">
        <v>5640</v>
      </c>
      <c r="S101" s="17">
        <v>6225</v>
      </c>
      <c r="T101" s="17">
        <v>6613</v>
      </c>
      <c r="U101" s="17">
        <v>7348</v>
      </c>
      <c r="V101" s="17">
        <v>8102</v>
      </c>
      <c r="W101" s="17">
        <v>9047</v>
      </c>
      <c r="X101" s="17">
        <v>10166</v>
      </c>
      <c r="Y101" s="17">
        <v>12239</v>
      </c>
      <c r="Z101" s="17">
        <v>17912</v>
      </c>
      <c r="AA101" s="17">
        <v>21943</v>
      </c>
      <c r="AB101" s="17">
        <v>24230</v>
      </c>
      <c r="AC101" s="17">
        <v>26860</v>
      </c>
      <c r="AD101" s="17">
        <v>29199</v>
      </c>
      <c r="AE101" s="17">
        <v>31748</v>
      </c>
      <c r="AF101" s="17">
        <v>36304</v>
      </c>
      <c r="AG101" s="17">
        <v>41515</v>
      </c>
      <c r="AH101" s="17">
        <v>49390</v>
      </c>
      <c r="AI101" s="17">
        <v>57287</v>
      </c>
      <c r="AJ101" s="17">
        <v>64675</v>
      </c>
      <c r="AK101" s="17">
        <v>70860</v>
      </c>
      <c r="AL101" s="17">
        <v>76097</v>
      </c>
      <c r="AM101" s="17">
        <v>79405</v>
      </c>
      <c r="AN101" s="17">
        <v>82820</v>
      </c>
      <c r="AO101" s="17">
        <v>87835</v>
      </c>
      <c r="AP101" s="17">
        <v>96030</v>
      </c>
      <c r="AQ101" s="17">
        <v>102638</v>
      </c>
      <c r="AR101" s="17">
        <v>113816</v>
      </c>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row>
    <row r="102" spans="1:72">
      <c r="A102" s="47" t="s">
        <v>376</v>
      </c>
      <c r="B102" s="2" t="s">
        <v>81</v>
      </c>
      <c r="D102" s="2" t="s">
        <v>380</v>
      </c>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f t="shared" ref="AN102:BC104" si="69">AN84-AN93</f>
        <v>82860</v>
      </c>
      <c r="AO102" s="17">
        <f t="shared" si="69"/>
        <v>87903</v>
      </c>
      <c r="AP102" s="17">
        <f t="shared" si="69"/>
        <v>96143</v>
      </c>
      <c r="AQ102" s="17">
        <f t="shared" si="69"/>
        <v>102822</v>
      </c>
      <c r="AR102" s="17">
        <f t="shared" si="69"/>
        <v>109590</v>
      </c>
      <c r="AS102" s="17">
        <f t="shared" si="69"/>
        <v>114372</v>
      </c>
      <c r="AT102" s="17">
        <f t="shared" si="69"/>
        <v>122012</v>
      </c>
      <c r="AU102" s="17">
        <f t="shared" si="69"/>
        <v>126689</v>
      </c>
      <c r="AV102" s="17">
        <f t="shared" si="69"/>
        <v>128481</v>
      </c>
    </row>
    <row r="103" spans="1:72">
      <c r="A103" s="47" t="s">
        <v>377</v>
      </c>
      <c r="B103" s="2" t="s">
        <v>81</v>
      </c>
      <c r="D103" s="2" t="s">
        <v>380</v>
      </c>
      <c r="V103" s="17">
        <f t="shared" ref="V103:AM104" si="70">V85-V94</f>
        <v>8240</v>
      </c>
      <c r="W103" s="17">
        <f t="shared" si="70"/>
        <v>9236</v>
      </c>
      <c r="X103" s="17">
        <f t="shared" si="70"/>
        <v>10365</v>
      </c>
      <c r="Y103" s="17">
        <f t="shared" si="70"/>
        <v>12353</v>
      </c>
      <c r="Z103" s="17">
        <f t="shared" si="70"/>
        <v>18111</v>
      </c>
      <c r="AA103" s="17">
        <f t="shared" si="70"/>
        <v>22265</v>
      </c>
      <c r="AB103" s="17">
        <f t="shared" si="70"/>
        <v>24687</v>
      </c>
      <c r="AC103" s="17">
        <f t="shared" si="70"/>
        <v>27381</v>
      </c>
      <c r="AD103" s="17">
        <f t="shared" si="70"/>
        <v>29346</v>
      </c>
      <c r="AE103" s="17">
        <f t="shared" si="70"/>
        <v>32344</v>
      </c>
      <c r="AF103" s="17">
        <f t="shared" si="70"/>
        <v>37138</v>
      </c>
      <c r="AG103" s="17">
        <f t="shared" si="70"/>
        <v>42159</v>
      </c>
      <c r="AH103" s="17">
        <f t="shared" si="70"/>
        <v>50173</v>
      </c>
      <c r="AI103" s="17">
        <f t="shared" si="70"/>
        <v>58126</v>
      </c>
      <c r="AJ103" s="17">
        <f t="shared" si="70"/>
        <v>65775</v>
      </c>
      <c r="AK103" s="17">
        <f t="shared" si="70"/>
        <v>72138</v>
      </c>
      <c r="AL103" s="17">
        <f t="shared" si="70"/>
        <v>77703</v>
      </c>
      <c r="AM103" s="17">
        <f t="shared" si="70"/>
        <v>81382</v>
      </c>
      <c r="AN103" s="17">
        <f t="shared" si="69"/>
        <v>85158</v>
      </c>
      <c r="AO103" s="17">
        <f t="shared" si="69"/>
        <v>91467</v>
      </c>
      <c r="AP103" s="17">
        <f t="shared" si="69"/>
        <v>99102</v>
      </c>
      <c r="AQ103" s="17">
        <f t="shared" si="69"/>
        <v>106316</v>
      </c>
      <c r="AR103" s="17">
        <f t="shared" si="69"/>
        <v>113280</v>
      </c>
      <c r="AS103" s="17">
        <f t="shared" si="69"/>
        <v>118562</v>
      </c>
      <c r="AT103" s="17">
        <f t="shared" si="69"/>
        <v>126073</v>
      </c>
      <c r="AU103" s="17">
        <f t="shared" si="69"/>
        <v>130350</v>
      </c>
      <c r="AV103" s="17">
        <f t="shared" si="69"/>
        <v>132448</v>
      </c>
      <c r="AW103" s="17">
        <f t="shared" si="69"/>
        <v>125433</v>
      </c>
      <c r="AX103" s="17">
        <f t="shared" si="69"/>
        <v>141227</v>
      </c>
      <c r="AY103" s="17">
        <f t="shared" si="69"/>
        <v>143692</v>
      </c>
      <c r="AZ103" s="17">
        <f t="shared" si="69"/>
        <v>171450</v>
      </c>
      <c r="BA103" s="17">
        <f t="shared" si="69"/>
        <v>185233</v>
      </c>
      <c r="BB103" s="17">
        <f t="shared" si="69"/>
        <v>197472</v>
      </c>
      <c r="BC103" s="17">
        <f t="shared" si="69"/>
        <v>210237</v>
      </c>
      <c r="BD103" s="17">
        <f t="shared" ref="BD103:BT104" si="71">BD85-BD94</f>
        <v>223546</v>
      </c>
      <c r="BE103" s="17">
        <f t="shared" si="71"/>
        <v>241783</v>
      </c>
      <c r="BF103" s="17">
        <f t="shared" si="71"/>
        <v>245918</v>
      </c>
      <c r="BG103" s="17">
        <f t="shared" si="71"/>
        <v>266735</v>
      </c>
      <c r="BH103" s="17">
        <f t="shared" si="71"/>
        <v>323935</v>
      </c>
      <c r="BI103" s="17">
        <f t="shared" si="71"/>
        <v>341178</v>
      </c>
      <c r="BJ103" s="17">
        <f t="shared" si="71"/>
        <v>353130</v>
      </c>
      <c r="BK103" s="17">
        <f t="shared" si="71"/>
        <v>376898</v>
      </c>
      <c r="BL103" s="17">
        <f t="shared" si="71"/>
        <v>372006</v>
      </c>
      <c r="BM103" s="17">
        <f t="shared" si="71"/>
        <v>412801</v>
      </c>
      <c r="BN103" s="17">
        <f t="shared" si="71"/>
        <v>417237</v>
      </c>
      <c r="BO103" s="17">
        <f t="shared" si="71"/>
        <v>436012</v>
      </c>
      <c r="BP103" s="17">
        <f t="shared" si="71"/>
        <v>452876</v>
      </c>
      <c r="BQ103" s="17">
        <f t="shared" si="71"/>
        <v>472783</v>
      </c>
      <c r="BR103" s="17">
        <f t="shared" si="71"/>
        <v>492485</v>
      </c>
      <c r="BS103" s="17">
        <f t="shared" si="71"/>
        <v>563266</v>
      </c>
      <c r="BT103" s="17">
        <f t="shared" si="71"/>
        <v>657448</v>
      </c>
    </row>
    <row r="104" spans="1:72">
      <c r="A104" s="47" t="s">
        <v>359</v>
      </c>
      <c r="B104" s="2" t="s">
        <v>81</v>
      </c>
      <c r="E104" s="17">
        <f t="shared" ref="E104:U104" si="72">E86-E95</f>
        <v>2155.6185269242305</v>
      </c>
      <c r="F104" s="17">
        <f t="shared" si="72"/>
        <v>2215.7124412574667</v>
      </c>
      <c r="G104" s="17">
        <f t="shared" si="72"/>
        <v>2420.0149600080108</v>
      </c>
      <c r="H104" s="17">
        <f t="shared" si="72"/>
        <v>2533.7718073810152</v>
      </c>
      <c r="I104" s="17">
        <f t="shared" si="72"/>
        <v>2692.8014904427896</v>
      </c>
      <c r="J104" s="17">
        <f t="shared" si="72"/>
        <v>2900.4754664614134</v>
      </c>
      <c r="K104" s="17">
        <f t="shared" si="72"/>
        <v>3118.594698698414</v>
      </c>
      <c r="L104" s="17">
        <f t="shared" si="72"/>
        <v>3306.9652571997017</v>
      </c>
      <c r="M104" s="17">
        <f t="shared" si="72"/>
        <v>3667.8603893749323</v>
      </c>
      <c r="N104" s="17">
        <f t="shared" si="72"/>
        <v>3847.2017906447722</v>
      </c>
      <c r="O104" s="17">
        <f t="shared" si="72"/>
        <v>4217.2928265818537</v>
      </c>
      <c r="P104" s="17">
        <f t="shared" si="72"/>
        <v>4610.0163185532183</v>
      </c>
      <c r="Q104" s="17">
        <f t="shared" si="72"/>
        <v>5116.0241550274814</v>
      </c>
      <c r="R104" s="17">
        <f t="shared" si="72"/>
        <v>5735.9380611662655</v>
      </c>
      <c r="S104" s="17">
        <f t="shared" si="72"/>
        <v>6320.9901237678605</v>
      </c>
      <c r="T104" s="17">
        <f t="shared" si="72"/>
        <v>6721.1163691427428</v>
      </c>
      <c r="U104" s="17">
        <f t="shared" si="72"/>
        <v>7475.3899883722524</v>
      </c>
      <c r="V104" s="17">
        <f t="shared" si="70"/>
        <v>8240</v>
      </c>
      <c r="W104" s="17">
        <f t="shared" si="70"/>
        <v>9236</v>
      </c>
      <c r="X104" s="17">
        <f t="shared" si="70"/>
        <v>10365</v>
      </c>
      <c r="Y104" s="17">
        <f t="shared" si="70"/>
        <v>12353</v>
      </c>
      <c r="Z104" s="17">
        <f t="shared" si="70"/>
        <v>18111</v>
      </c>
      <c r="AA104" s="17">
        <f t="shared" si="70"/>
        <v>22265</v>
      </c>
      <c r="AB104" s="17">
        <f t="shared" si="70"/>
        <v>24687</v>
      </c>
      <c r="AC104" s="17">
        <f t="shared" si="70"/>
        <v>27381</v>
      </c>
      <c r="AD104" s="17">
        <f t="shared" si="70"/>
        <v>29346</v>
      </c>
      <c r="AE104" s="17">
        <f t="shared" si="70"/>
        <v>32344</v>
      </c>
      <c r="AF104" s="17">
        <f t="shared" si="70"/>
        <v>37138</v>
      </c>
      <c r="AG104" s="17">
        <f t="shared" si="70"/>
        <v>42159</v>
      </c>
      <c r="AH104" s="17">
        <f t="shared" si="70"/>
        <v>50173</v>
      </c>
      <c r="AI104" s="17">
        <f t="shared" si="70"/>
        <v>58126</v>
      </c>
      <c r="AJ104" s="17">
        <f t="shared" si="70"/>
        <v>65775</v>
      </c>
      <c r="AK104" s="17">
        <f t="shared" si="70"/>
        <v>72138</v>
      </c>
      <c r="AL104" s="17">
        <f t="shared" si="70"/>
        <v>77703</v>
      </c>
      <c r="AM104" s="17">
        <f t="shared" si="70"/>
        <v>81382</v>
      </c>
      <c r="AN104" s="17">
        <f t="shared" si="69"/>
        <v>85158</v>
      </c>
      <c r="AO104" s="17">
        <f t="shared" si="69"/>
        <v>91467</v>
      </c>
      <c r="AP104" s="17">
        <f t="shared" si="69"/>
        <v>99102</v>
      </c>
      <c r="AQ104" s="17">
        <f t="shared" si="69"/>
        <v>106316</v>
      </c>
      <c r="AR104" s="17">
        <f t="shared" si="69"/>
        <v>113280</v>
      </c>
      <c r="AS104" s="17">
        <f t="shared" si="69"/>
        <v>118562</v>
      </c>
      <c r="AT104" s="17">
        <f t="shared" si="69"/>
        <v>126073</v>
      </c>
      <c r="AU104" s="17">
        <f t="shared" si="69"/>
        <v>130350</v>
      </c>
      <c r="AV104" s="17">
        <f t="shared" si="69"/>
        <v>132448</v>
      </c>
      <c r="AW104" s="17">
        <f t="shared" si="69"/>
        <v>125433</v>
      </c>
      <c r="AX104" s="17">
        <f t="shared" si="69"/>
        <v>141227</v>
      </c>
      <c r="AY104" s="17">
        <f t="shared" si="69"/>
        <v>143692</v>
      </c>
      <c r="AZ104" s="17">
        <f t="shared" si="69"/>
        <v>171450</v>
      </c>
      <c r="BA104" s="17">
        <f t="shared" si="69"/>
        <v>185233</v>
      </c>
      <c r="BB104" s="17">
        <f t="shared" si="69"/>
        <v>197472</v>
      </c>
      <c r="BC104" s="17">
        <f t="shared" si="69"/>
        <v>210237</v>
      </c>
      <c r="BD104" s="17">
        <f t="shared" si="71"/>
        <v>223546</v>
      </c>
      <c r="BE104" s="17">
        <f t="shared" si="71"/>
        <v>241783</v>
      </c>
      <c r="BF104" s="17">
        <f t="shared" si="71"/>
        <v>245918</v>
      </c>
      <c r="BG104" s="17">
        <f t="shared" si="71"/>
        <v>266735</v>
      </c>
      <c r="BH104" s="17">
        <f t="shared" si="71"/>
        <v>323935</v>
      </c>
      <c r="BI104" s="17">
        <f t="shared" si="71"/>
        <v>341178</v>
      </c>
      <c r="BJ104" s="17">
        <f t="shared" si="71"/>
        <v>353130</v>
      </c>
      <c r="BK104" s="17">
        <f t="shared" si="71"/>
        <v>376898</v>
      </c>
      <c r="BL104" s="17">
        <f t="shared" si="71"/>
        <v>372006</v>
      </c>
      <c r="BM104" s="17">
        <f t="shared" si="71"/>
        <v>412801</v>
      </c>
      <c r="BN104" s="17">
        <f t="shared" si="71"/>
        <v>417237</v>
      </c>
      <c r="BO104" s="17">
        <f t="shared" si="71"/>
        <v>436012</v>
      </c>
      <c r="BP104" s="17">
        <f t="shared" si="71"/>
        <v>452876</v>
      </c>
      <c r="BQ104" s="17">
        <f t="shared" si="71"/>
        <v>472783</v>
      </c>
      <c r="BR104" s="17">
        <f t="shared" si="71"/>
        <v>492485</v>
      </c>
      <c r="BS104" s="17">
        <f t="shared" si="71"/>
        <v>563266</v>
      </c>
      <c r="BT104" s="17">
        <f t="shared" si="71"/>
        <v>657448</v>
      </c>
    </row>
    <row r="105" spans="1:72" ht="4.1500000000000004" customHeight="1">
      <c r="A105" s="12"/>
      <c r="B105" s="13"/>
      <c r="C105" s="14"/>
      <c r="D105" s="7"/>
      <c r="E105" s="15"/>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O105" s="17"/>
      <c r="BP105" s="17"/>
      <c r="BQ105" s="17"/>
      <c r="BR105" s="17"/>
      <c r="BS105" s="17"/>
      <c r="BT105" s="17"/>
    </row>
    <row r="106" spans="1:72" s="44" customFormat="1">
      <c r="A106" s="46" t="s">
        <v>93</v>
      </c>
      <c r="C106" s="55"/>
    </row>
    <row r="107" spans="1:72">
      <c r="A107" s="47" t="s">
        <v>377</v>
      </c>
      <c r="B107" s="2" t="s">
        <v>81</v>
      </c>
      <c r="C107" s="7" t="s">
        <v>91</v>
      </c>
      <c r="D107" s="51" t="s">
        <v>370</v>
      </c>
      <c r="E107" s="32"/>
      <c r="F107" s="32"/>
      <c r="G107" s="32"/>
      <c r="H107" s="32"/>
      <c r="I107" s="32"/>
      <c r="J107" s="32"/>
      <c r="K107" s="32"/>
      <c r="L107" s="32"/>
      <c r="M107" s="32"/>
      <c r="N107" s="32"/>
      <c r="O107" s="32"/>
      <c r="P107" s="32"/>
      <c r="Q107" s="32"/>
      <c r="R107" s="32"/>
      <c r="S107" s="32"/>
      <c r="T107" s="32"/>
      <c r="U107" s="32"/>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f>'Table 1'!AO19</f>
        <v>51</v>
      </c>
      <c r="BF107" s="18">
        <f>'Table 1'!AP19</f>
        <v>2127</v>
      </c>
      <c r="BG107" s="18">
        <f>'Table 1'!AQ19</f>
        <v>3319</v>
      </c>
      <c r="BH107" s="18">
        <f>'Table 1'!AR19</f>
        <v>3566</v>
      </c>
      <c r="BI107" s="18">
        <f>'Table 1'!AS19</f>
        <v>2256</v>
      </c>
      <c r="BJ107" s="18">
        <f>'Table 1'!AT19</f>
        <v>3385</v>
      </c>
      <c r="BK107" s="18">
        <f>'Table 1'!AU19</f>
        <v>2203</v>
      </c>
      <c r="BL107" s="18">
        <f>'Table 1'!AV19</f>
        <v>2682</v>
      </c>
      <c r="BM107" s="18">
        <f>'Table 1'!AW19</f>
        <v>2348</v>
      </c>
      <c r="BN107" s="18">
        <f>'Table 1'!AX19</f>
        <v>4089</v>
      </c>
      <c r="BO107" s="18">
        <f>'Table 1'!AY19</f>
        <v>3202</v>
      </c>
      <c r="BP107" s="18">
        <f>'Table 1'!AZ19</f>
        <v>3644</v>
      </c>
      <c r="BQ107" s="18">
        <f>'Table 1'!BA19</f>
        <v>4305</v>
      </c>
      <c r="BR107" s="18">
        <f>'Table 1'!BB19</f>
        <v>7878</v>
      </c>
      <c r="BS107" s="18">
        <f>'Table 1'!BC19</f>
        <v>5036</v>
      </c>
      <c r="BT107" s="18">
        <f>'Table 1'!BD19</f>
        <v>6619</v>
      </c>
    </row>
    <row r="108" spans="1:72" ht="4.1500000000000004" customHeight="1">
      <c r="A108" s="12"/>
      <c r="B108" s="13"/>
      <c r="C108" s="14"/>
      <c r="D108" s="7"/>
      <c r="E108" s="15"/>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O108" s="17"/>
      <c r="BP108" s="17"/>
      <c r="BQ108" s="17"/>
      <c r="BR108" s="17"/>
      <c r="BS108" s="17"/>
      <c r="BT108" s="17"/>
    </row>
    <row r="109" spans="1:72" s="44" customFormat="1">
      <c r="A109" s="46" t="s">
        <v>145</v>
      </c>
      <c r="C109" s="55"/>
    </row>
    <row r="110" spans="1:72">
      <c r="A110" s="47" t="s">
        <v>372</v>
      </c>
      <c r="B110" s="2" t="s">
        <v>81</v>
      </c>
      <c r="D110" s="2" t="s">
        <v>380</v>
      </c>
      <c r="E110" s="17">
        <f t="shared" ref="E110:T112" si="73">E53-E80</f>
        <v>296</v>
      </c>
      <c r="F110" s="17">
        <f t="shared" si="73"/>
        <v>296</v>
      </c>
      <c r="G110" s="17">
        <f t="shared" si="73"/>
        <v>278</v>
      </c>
      <c r="H110" s="17">
        <f t="shared" si="73"/>
        <v>406</v>
      </c>
      <c r="I110" s="17">
        <f t="shared" si="73"/>
        <v>426</v>
      </c>
      <c r="J110" s="17">
        <f t="shared" si="73"/>
        <v>234</v>
      </c>
      <c r="K110" s="17">
        <f t="shared" si="73"/>
        <v>296</v>
      </c>
      <c r="L110" s="17">
        <f t="shared" si="73"/>
        <v>476</v>
      </c>
      <c r="M110" s="17">
        <f t="shared" si="73"/>
        <v>232</v>
      </c>
      <c r="N110" s="17">
        <f t="shared" si="73"/>
        <v>166</v>
      </c>
      <c r="O110" s="17">
        <f t="shared" si="73"/>
        <v>196</v>
      </c>
      <c r="P110" s="17">
        <f t="shared" si="73"/>
        <v>472</v>
      </c>
      <c r="Q110" s="17"/>
    </row>
    <row r="111" spans="1:72">
      <c r="A111" s="47" t="s">
        <v>373</v>
      </c>
      <c r="B111" s="2" t="s">
        <v>81</v>
      </c>
      <c r="D111" s="2" t="s">
        <v>380</v>
      </c>
      <c r="E111" s="17"/>
      <c r="F111" s="17"/>
      <c r="G111" s="17"/>
      <c r="H111" s="17"/>
      <c r="I111" s="17"/>
      <c r="J111" s="17">
        <f t="shared" si="73"/>
        <v>236</v>
      </c>
      <c r="K111" s="17">
        <f t="shared" si="73"/>
        <v>297</v>
      </c>
      <c r="L111" s="17">
        <f t="shared" si="73"/>
        <v>476</v>
      </c>
      <c r="M111" s="17">
        <f t="shared" si="73"/>
        <v>229</v>
      </c>
      <c r="N111" s="17">
        <f t="shared" si="73"/>
        <v>161</v>
      </c>
      <c r="O111" s="17">
        <f t="shared" si="73"/>
        <v>199</v>
      </c>
      <c r="P111" s="17">
        <f t="shared" si="73"/>
        <v>472</v>
      </c>
      <c r="Q111" s="17">
        <f t="shared" si="73"/>
        <v>415</v>
      </c>
      <c r="R111" s="17">
        <f t="shared" si="73"/>
        <v>147</v>
      </c>
      <c r="S111" s="17"/>
      <c r="T111" s="17"/>
    </row>
    <row r="112" spans="1:72">
      <c r="A112" s="47" t="s">
        <v>374</v>
      </c>
      <c r="B112" s="2" t="s">
        <v>81</v>
      </c>
      <c r="D112" s="2" t="s">
        <v>380</v>
      </c>
      <c r="N112" s="17"/>
      <c r="O112" s="17">
        <f t="shared" si="73"/>
        <v>288</v>
      </c>
      <c r="P112" s="17">
        <f t="shared" si="73"/>
        <v>586</v>
      </c>
      <c r="Q112" s="17">
        <f t="shared" si="73"/>
        <v>553</v>
      </c>
      <c r="R112" s="17">
        <f t="shared" si="73"/>
        <v>320</v>
      </c>
      <c r="S112" s="17">
        <f t="shared" si="73"/>
        <v>315</v>
      </c>
      <c r="T112" s="17">
        <f t="shared" si="73"/>
        <v>508</v>
      </c>
      <c r="U112" s="17">
        <f t="shared" ref="U112:Y112" si="74">U55-U82</f>
        <v>970</v>
      </c>
      <c r="V112" s="17">
        <f t="shared" si="74"/>
        <v>835</v>
      </c>
      <c r="W112" s="17">
        <f t="shared" si="74"/>
        <v>839</v>
      </c>
      <c r="X112" s="17">
        <f t="shared" si="74"/>
        <v>277</v>
      </c>
      <c r="Y112" s="17">
        <f t="shared" si="74"/>
        <v>990</v>
      </c>
      <c r="Z112" s="17"/>
    </row>
    <row r="113" spans="1:72">
      <c r="A113" s="47" t="s">
        <v>375</v>
      </c>
      <c r="B113" s="2" t="s">
        <v>81</v>
      </c>
      <c r="D113" s="2" t="s">
        <v>380</v>
      </c>
      <c r="AG113" s="17"/>
      <c r="AH113" s="17">
        <f t="shared" ref="AH113:AQ113" si="75">AH56-AH83</f>
        <v>-3265</v>
      </c>
      <c r="AI113" s="17">
        <f t="shared" si="75"/>
        <v>-6942</v>
      </c>
      <c r="AJ113" s="17">
        <f t="shared" si="75"/>
        <v>-6004</v>
      </c>
      <c r="AK113" s="17">
        <f t="shared" si="75"/>
        <v>-4934</v>
      </c>
      <c r="AL113" s="17">
        <f t="shared" si="75"/>
        <v>-2332</v>
      </c>
      <c r="AM113" s="17">
        <f t="shared" si="75"/>
        <v>1309</v>
      </c>
      <c r="AN113" s="17">
        <f t="shared" si="75"/>
        <v>5538</v>
      </c>
      <c r="AO113" s="17">
        <f t="shared" si="75"/>
        <v>6435</v>
      </c>
      <c r="AP113" s="17">
        <f t="shared" si="75"/>
        <v>-343</v>
      </c>
      <c r="AQ113" s="17">
        <f t="shared" si="75"/>
        <v>-12276</v>
      </c>
      <c r="AR113" s="17"/>
      <c r="AS113" s="17"/>
      <c r="AT113" s="17"/>
      <c r="AU113" s="17"/>
      <c r="AV113" s="17"/>
      <c r="AW113" s="17"/>
      <c r="AX113" s="17"/>
      <c r="AY113" s="17"/>
      <c r="AZ113" s="17"/>
      <c r="BA113" s="17"/>
      <c r="BB113" s="17"/>
      <c r="BC113" s="17"/>
      <c r="BD113" s="17"/>
      <c r="BE113" s="17"/>
    </row>
    <row r="114" spans="1:72">
      <c r="A114" s="47" t="s">
        <v>376</v>
      </c>
      <c r="B114" s="2" t="s">
        <v>81</v>
      </c>
      <c r="D114" s="51" t="s">
        <v>370</v>
      </c>
      <c r="L114" s="17">
        <v>551</v>
      </c>
      <c r="M114" s="17">
        <v>321</v>
      </c>
      <c r="N114" s="17">
        <v>250</v>
      </c>
      <c r="O114" s="17">
        <v>289</v>
      </c>
      <c r="P114" s="17">
        <v>584</v>
      </c>
      <c r="Q114" s="17">
        <v>554</v>
      </c>
      <c r="R114" s="17">
        <v>322</v>
      </c>
      <c r="S114" s="17">
        <v>324</v>
      </c>
      <c r="T114" s="17">
        <v>515</v>
      </c>
      <c r="U114" s="17">
        <v>969</v>
      </c>
      <c r="V114" s="17">
        <v>841</v>
      </c>
      <c r="W114" s="17">
        <v>853</v>
      </c>
      <c r="X114" s="17">
        <v>281</v>
      </c>
      <c r="Y114" s="17">
        <v>1012</v>
      </c>
      <c r="Z114" s="17">
        <v>165</v>
      </c>
      <c r="AA114" s="17">
        <v>-1539</v>
      </c>
      <c r="AB114" s="17">
        <v>-1156</v>
      </c>
      <c r="AC114" s="17">
        <v>-1940</v>
      </c>
      <c r="AD114" s="17">
        <v>-2311</v>
      </c>
      <c r="AE114" s="17">
        <v>-1253</v>
      </c>
      <c r="AF114" s="17">
        <v>-29</v>
      </c>
      <c r="AG114" s="17">
        <v>497</v>
      </c>
      <c r="AH114" s="17">
        <v>-3144</v>
      </c>
      <c r="AI114" s="17">
        <v>-6839</v>
      </c>
      <c r="AJ114" s="17">
        <v>-5772</v>
      </c>
      <c r="AK114" s="17">
        <v>-4819</v>
      </c>
      <c r="AL114" s="17">
        <v>-2075</v>
      </c>
      <c r="AM114" s="17">
        <v>1420</v>
      </c>
      <c r="AN114" s="17">
        <v>5756</v>
      </c>
      <c r="AO114" s="17">
        <v>6881</v>
      </c>
      <c r="AP114" s="17">
        <v>400</v>
      </c>
      <c r="AQ114" s="17">
        <v>-11467</v>
      </c>
      <c r="AR114" s="17">
        <v>-17000</v>
      </c>
      <c r="AS114" s="17">
        <v>-17067</v>
      </c>
      <c r="AT114" s="17">
        <v>-13133</v>
      </c>
      <c r="AU114" s="17">
        <v>-10278</v>
      </c>
      <c r="AV114" s="17">
        <v>-4902</v>
      </c>
    </row>
    <row r="115" spans="1:72">
      <c r="A115" s="47" t="s">
        <v>377</v>
      </c>
      <c r="B115" s="2" t="s">
        <v>81</v>
      </c>
      <c r="C115" s="7" t="s">
        <v>91</v>
      </c>
      <c r="D115" s="51" t="s">
        <v>370</v>
      </c>
      <c r="V115" s="17">
        <f t="shared" ref="V115:BD115" si="76">V59-V86</f>
        <v>901</v>
      </c>
      <c r="W115" s="17">
        <f t="shared" si="76"/>
        <v>886</v>
      </c>
      <c r="X115" s="17">
        <f t="shared" si="76"/>
        <v>347</v>
      </c>
      <c r="Y115" s="17">
        <f t="shared" si="76"/>
        <v>1150</v>
      </c>
      <c r="Z115" s="17">
        <f t="shared" si="76"/>
        <v>180</v>
      </c>
      <c r="AA115" s="17">
        <f t="shared" si="76"/>
        <v>-1498</v>
      </c>
      <c r="AB115" s="17">
        <f t="shared" si="76"/>
        <v>-1267</v>
      </c>
      <c r="AC115" s="17">
        <f t="shared" si="76"/>
        <v>-2038</v>
      </c>
      <c r="AD115" s="17">
        <f t="shared" si="76"/>
        <v>-2143</v>
      </c>
      <c r="AE115" s="17">
        <f t="shared" si="76"/>
        <v>-1321</v>
      </c>
      <c r="AF115" s="17">
        <f t="shared" si="76"/>
        <v>-183</v>
      </c>
      <c r="AG115" s="17">
        <f t="shared" si="76"/>
        <v>348</v>
      </c>
      <c r="AH115" s="17">
        <f t="shared" si="76"/>
        <v>-3347</v>
      </c>
      <c r="AI115" s="17">
        <f t="shared" si="76"/>
        <v>-7009</v>
      </c>
      <c r="AJ115" s="17">
        <f t="shared" si="76"/>
        <v>-6036</v>
      </c>
      <c r="AK115" s="17">
        <f t="shared" si="76"/>
        <v>-5122</v>
      </c>
      <c r="AL115" s="17">
        <f t="shared" si="76"/>
        <v>-2434</v>
      </c>
      <c r="AM115" s="17">
        <f t="shared" si="76"/>
        <v>1452</v>
      </c>
      <c r="AN115" s="17">
        <f t="shared" si="76"/>
        <v>5422</v>
      </c>
      <c r="AO115" s="17">
        <f t="shared" si="76"/>
        <v>5941</v>
      </c>
      <c r="AP115" s="17">
        <f t="shared" si="76"/>
        <v>-438</v>
      </c>
      <c r="AQ115" s="17">
        <f t="shared" si="76"/>
        <v>-12632</v>
      </c>
      <c r="AR115" s="17">
        <f t="shared" si="76"/>
        <v>-18118</v>
      </c>
      <c r="AS115" s="17">
        <f t="shared" si="76"/>
        <v>-18185</v>
      </c>
      <c r="AT115" s="17">
        <f t="shared" si="76"/>
        <v>-14161</v>
      </c>
      <c r="AU115" s="17">
        <f t="shared" si="76"/>
        <v>-11109</v>
      </c>
      <c r="AV115" s="17">
        <f t="shared" si="76"/>
        <v>-6097</v>
      </c>
      <c r="AW115" s="17">
        <f t="shared" si="76"/>
        <v>149</v>
      </c>
      <c r="AX115" s="17">
        <f t="shared" si="76"/>
        <v>3888</v>
      </c>
      <c r="AY115" s="17">
        <f t="shared" si="76"/>
        <v>13008</v>
      </c>
      <c r="AZ115" s="17">
        <f t="shared" si="76"/>
        <v>5872</v>
      </c>
      <c r="BA115" s="17">
        <f t="shared" si="76"/>
        <v>-1066</v>
      </c>
      <c r="BB115" s="17">
        <f t="shared" si="76"/>
        <v>7370</v>
      </c>
      <c r="BC115" s="17">
        <f t="shared" si="76"/>
        <v>7990</v>
      </c>
      <c r="BD115" s="17">
        <f t="shared" si="76"/>
        <v>13578</v>
      </c>
      <c r="BE115" s="17">
        <f t="shared" ref="BE115:BS115" si="77">BE59-BE86-BE107</f>
        <v>15756</v>
      </c>
      <c r="BF115" s="17">
        <f t="shared" si="77"/>
        <v>17189</v>
      </c>
      <c r="BG115" s="17">
        <f t="shared" si="77"/>
        <v>19755</v>
      </c>
      <c r="BH115" s="17">
        <f t="shared" si="77"/>
        <v>-27012</v>
      </c>
      <c r="BI115" s="17">
        <f t="shared" si="77"/>
        <v>-54494</v>
      </c>
      <c r="BJ115" s="17">
        <f t="shared" si="77"/>
        <v>-47463</v>
      </c>
      <c r="BK115" s="17">
        <f t="shared" si="77"/>
        <v>-43360</v>
      </c>
      <c r="BL115" s="17">
        <f t="shared" si="77"/>
        <v>-18833</v>
      </c>
      <c r="BM115" s="17">
        <f t="shared" si="77"/>
        <v>-48457</v>
      </c>
      <c r="BN115" s="17">
        <f t="shared" si="77"/>
        <v>-37867</v>
      </c>
      <c r="BO115" s="17">
        <f t="shared" si="77"/>
        <v>-39606</v>
      </c>
      <c r="BP115" s="17">
        <f t="shared" si="77"/>
        <v>-33151</v>
      </c>
      <c r="BQ115" s="17">
        <f t="shared" si="77"/>
        <v>-10141</v>
      </c>
      <c r="BR115" s="17">
        <f t="shared" si="77"/>
        <v>-690</v>
      </c>
      <c r="BS115" s="17">
        <f t="shared" si="77"/>
        <v>-85272</v>
      </c>
      <c r="BT115" s="17">
        <f>BT59-BT86</f>
        <v>-134171</v>
      </c>
    </row>
    <row r="116" spans="1:72">
      <c r="A116" s="47" t="s">
        <v>359</v>
      </c>
      <c r="B116" s="2" t="s">
        <v>81</v>
      </c>
      <c r="E116" s="17">
        <f t="shared" ref="E116:U116" si="78">E59-E86</f>
        <v>363.3558815196775</v>
      </c>
      <c r="F116" s="17">
        <f t="shared" si="78"/>
        <v>368.08346412339756</v>
      </c>
      <c r="G116" s="17">
        <f t="shared" si="78"/>
        <v>355.04495442873053</v>
      </c>
      <c r="H116" s="17">
        <f t="shared" si="78"/>
        <v>488.8396320528384</v>
      </c>
      <c r="I116" s="17">
        <f t="shared" si="78"/>
        <v>518.48745529841881</v>
      </c>
      <c r="J116" s="17">
        <f t="shared" si="78"/>
        <v>327.0622807560153</v>
      </c>
      <c r="K116" s="17">
        <f t="shared" si="78"/>
        <v>406.55929854389706</v>
      </c>
      <c r="L116" s="17">
        <f t="shared" si="78"/>
        <v>577.48129453522415</v>
      </c>
      <c r="M116" s="17">
        <f t="shared" si="78"/>
        <v>344.43098877289276</v>
      </c>
      <c r="N116" s="17">
        <f t="shared" si="78"/>
        <v>273.59791436753039</v>
      </c>
      <c r="O116" s="17">
        <f t="shared" si="78"/>
        <v>314.28588648888854</v>
      </c>
      <c r="P116" s="17">
        <f t="shared" si="78"/>
        <v>618.20851810569366</v>
      </c>
      <c r="Q116" s="17">
        <f t="shared" si="78"/>
        <v>588.87004102750325</v>
      </c>
      <c r="R116" s="17">
        <f t="shared" si="78"/>
        <v>355.14638428803028</v>
      </c>
      <c r="S116" s="17">
        <f t="shared" si="78"/>
        <v>360.83201217783699</v>
      </c>
      <c r="T116" s="17">
        <f t="shared" si="78"/>
        <v>557.8678122310148</v>
      </c>
      <c r="U116" s="17">
        <f t="shared" si="78"/>
        <v>1026.4710722951195</v>
      </c>
      <c r="V116" s="17">
        <f>'Table 1'!F21</f>
        <v>901</v>
      </c>
      <c r="W116" s="17">
        <f>'Table 1'!G21</f>
        <v>886</v>
      </c>
      <c r="X116" s="17">
        <f>'Table 1'!H21</f>
        <v>348</v>
      </c>
      <c r="Y116" s="17">
        <f>'Table 1'!I21</f>
        <v>1150</v>
      </c>
      <c r="Z116" s="17">
        <f>'Table 1'!J21</f>
        <v>181</v>
      </c>
      <c r="AA116" s="17">
        <f>'Table 1'!K21</f>
        <v>-1499</v>
      </c>
      <c r="AB116" s="17">
        <f>'Table 1'!L21</f>
        <v>-1266</v>
      </c>
      <c r="AC116" s="17">
        <f>'Table 1'!M21</f>
        <v>-2037</v>
      </c>
      <c r="AD116" s="17">
        <f>'Table 1'!N21</f>
        <v>-2142</v>
      </c>
      <c r="AE116" s="17">
        <f>'Table 1'!O21</f>
        <v>-1322</v>
      </c>
      <c r="AF116" s="17">
        <f>'Table 1'!P21</f>
        <v>-184</v>
      </c>
      <c r="AG116" s="17">
        <f>'Table 1'!Q21</f>
        <v>348</v>
      </c>
      <c r="AH116" s="17">
        <f>'Table 1'!R21</f>
        <v>-3348</v>
      </c>
      <c r="AI116" s="17">
        <f>'Table 1'!S21</f>
        <v>-7008</v>
      </c>
      <c r="AJ116" s="17">
        <f>'Table 1'!T21</f>
        <v>-6037</v>
      </c>
      <c r="AK116" s="17">
        <f>'Table 1'!U21</f>
        <v>-5122</v>
      </c>
      <c r="AL116" s="17">
        <f>'Table 1'!V21</f>
        <v>-2434</v>
      </c>
      <c r="AM116" s="17">
        <f>'Table 1'!W21</f>
        <v>1452</v>
      </c>
      <c r="AN116" s="17">
        <f>'Table 1'!X21</f>
        <v>5421</v>
      </c>
      <c r="AO116" s="17">
        <f>'Table 1'!Y21</f>
        <v>5942</v>
      </c>
      <c r="AP116" s="17">
        <f>'Table 1'!Z21</f>
        <v>-438</v>
      </c>
      <c r="AQ116" s="17">
        <f>'Table 1'!AA21</f>
        <v>-12631</v>
      </c>
      <c r="AR116" s="17">
        <f>'Table 1'!AB21</f>
        <v>-18118</v>
      </c>
      <c r="AS116" s="17">
        <f>'Table 1'!AC21</f>
        <v>-18185</v>
      </c>
      <c r="AT116" s="17">
        <f>'Table 1'!AD21</f>
        <v>-14160</v>
      </c>
      <c r="AU116" s="17">
        <f>'Table 1'!AE21</f>
        <v>-11109</v>
      </c>
      <c r="AV116" s="17">
        <f>'Table 1'!AF21</f>
        <v>-6099</v>
      </c>
      <c r="AW116" s="17">
        <f>'Table 1'!AG21</f>
        <v>149</v>
      </c>
      <c r="AX116" s="17">
        <f>'Table 1'!AH21</f>
        <v>3889</v>
      </c>
      <c r="AY116" s="17">
        <f>'Table 1'!AI21</f>
        <v>13007</v>
      </c>
      <c r="AZ116" s="17">
        <f>'Table 1'!AJ21</f>
        <v>5872</v>
      </c>
      <c r="BA116" s="17">
        <f>'Table 1'!AK21</f>
        <v>-1067</v>
      </c>
      <c r="BB116" s="17">
        <f>'Table 1'!AL21</f>
        <v>7370</v>
      </c>
      <c r="BC116" s="17">
        <f>'Table 1'!AM21</f>
        <v>7990</v>
      </c>
      <c r="BD116" s="17">
        <f>'Table 1'!AN21</f>
        <v>13577</v>
      </c>
      <c r="BE116" s="17">
        <f>'Table 1'!AO21</f>
        <v>15757</v>
      </c>
      <c r="BF116" s="17">
        <f>'Table 1'!AP21</f>
        <v>17190</v>
      </c>
      <c r="BG116" s="17">
        <f>'Table 1'!AQ21</f>
        <v>19754</v>
      </c>
      <c r="BH116" s="17">
        <f>'Table 1'!AR21</f>
        <v>-27013</v>
      </c>
      <c r="BI116" s="17">
        <f>'Table 1'!AS21</f>
        <v>-54494</v>
      </c>
      <c r="BJ116" s="17">
        <f>'Table 1'!AT21</f>
        <v>-47463</v>
      </c>
      <c r="BK116" s="17">
        <f>'Table 1'!AU21</f>
        <v>-43360</v>
      </c>
      <c r="BL116" s="17">
        <f>'Table 1'!AV21</f>
        <v>-18834</v>
      </c>
      <c r="BM116" s="17">
        <f>'Table 1'!AW21</f>
        <v>-48456</v>
      </c>
      <c r="BN116" s="17">
        <f>'Table 1'!AX21</f>
        <v>-37867</v>
      </c>
      <c r="BO116" s="17">
        <f>'Table 1'!AY21</f>
        <v>-39606</v>
      </c>
      <c r="BP116" s="17">
        <f>'Table 1'!AZ21</f>
        <v>-33151</v>
      </c>
      <c r="BQ116" s="17">
        <f>'Table 1'!BA21</f>
        <v>-10141</v>
      </c>
      <c r="BR116" s="17">
        <f>'Table 1'!BB21</f>
        <v>-690</v>
      </c>
      <c r="BS116" s="17">
        <f>'Table 1'!BC21</f>
        <v>-85272</v>
      </c>
      <c r="BT116" s="17">
        <f>'Table 1'!BD21</f>
        <v>-134171</v>
      </c>
    </row>
    <row r="117" spans="1:72" ht="4.1500000000000004" customHeight="1">
      <c r="A117" s="12"/>
      <c r="B117" s="13"/>
      <c r="C117" s="14"/>
      <c r="D117" s="7"/>
      <c r="E117" s="15"/>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O117" s="17"/>
      <c r="BP117" s="17"/>
      <c r="BQ117" s="17"/>
      <c r="BR117" s="17"/>
      <c r="BS117" s="17"/>
      <c r="BT117" s="17"/>
    </row>
    <row r="118" spans="1:72" s="44" customFormat="1">
      <c r="A118" s="46" t="s">
        <v>100</v>
      </c>
      <c r="C118" s="55"/>
      <c r="AN118" s="54"/>
      <c r="AO118" s="54"/>
      <c r="AP118" s="54"/>
      <c r="AQ118" s="54"/>
      <c r="AR118" s="54"/>
      <c r="AS118" s="54"/>
      <c r="AT118" s="54"/>
      <c r="AU118" s="54"/>
      <c r="AV118" s="54"/>
    </row>
    <row r="119" spans="1:72">
      <c r="A119" s="47" t="s">
        <v>372</v>
      </c>
      <c r="B119" s="2" t="s">
        <v>81</v>
      </c>
      <c r="D119" s="52" t="s">
        <v>370</v>
      </c>
      <c r="E119" s="17">
        <v>-140</v>
      </c>
      <c r="F119" s="17">
        <v>-110</v>
      </c>
      <c r="G119" s="17">
        <v>-158</v>
      </c>
      <c r="H119" s="17">
        <v>-44</v>
      </c>
      <c r="I119" s="17">
        <v>-46</v>
      </c>
      <c r="J119" s="17">
        <v>-274</v>
      </c>
      <c r="K119" s="17">
        <v>-220</v>
      </c>
      <c r="L119" s="17">
        <v>-18</v>
      </c>
      <c r="M119" s="17">
        <v>-314</v>
      </c>
      <c r="N119" s="17">
        <v>-386</v>
      </c>
      <c r="O119" s="17">
        <v>-384</v>
      </c>
      <c r="P119" s="17">
        <v>-172</v>
      </c>
      <c r="Q119" s="17"/>
      <c r="R119" s="17"/>
      <c r="S119" s="17"/>
      <c r="T119" s="17"/>
      <c r="U119" s="17"/>
      <c r="V119" s="17"/>
      <c r="W119" s="17"/>
      <c r="X119" s="17"/>
      <c r="Y119" s="17"/>
      <c r="Z119" s="17"/>
      <c r="AA119" s="17"/>
    </row>
    <row r="120" spans="1:72">
      <c r="A120" s="47" t="s">
        <v>373</v>
      </c>
      <c r="B120" s="2" t="s">
        <v>81</v>
      </c>
      <c r="D120" s="51" t="s">
        <v>370</v>
      </c>
      <c r="J120" s="17">
        <v>-271</v>
      </c>
      <c r="K120" s="17">
        <v>-218</v>
      </c>
      <c r="L120" s="17">
        <v>-17</v>
      </c>
      <c r="M120" s="17">
        <v>-320</v>
      </c>
      <c r="N120" s="17">
        <v>-398</v>
      </c>
      <c r="O120" s="17">
        <v>-386</v>
      </c>
      <c r="P120" s="17">
        <v>-173</v>
      </c>
      <c r="Q120" s="17">
        <v>-245</v>
      </c>
      <c r="R120" s="17">
        <v>-531</v>
      </c>
    </row>
    <row r="121" spans="1:72">
      <c r="A121" s="47" t="s">
        <v>374</v>
      </c>
      <c r="B121" s="2" t="s">
        <v>81</v>
      </c>
      <c r="D121" s="51" t="s">
        <v>370</v>
      </c>
      <c r="J121" s="17"/>
      <c r="K121" s="17"/>
      <c r="L121" s="17"/>
      <c r="M121" s="17"/>
      <c r="N121" s="17"/>
      <c r="O121" s="17">
        <v>-421</v>
      </c>
      <c r="P121" s="17">
        <v>-181</v>
      </c>
      <c r="Q121" s="17">
        <v>-256</v>
      </c>
      <c r="R121" s="17">
        <v>-552</v>
      </c>
      <c r="S121" s="2">
        <v>-640</v>
      </c>
      <c r="T121" s="2">
        <v>-385</v>
      </c>
      <c r="U121" s="2">
        <v>-190</v>
      </c>
      <c r="V121" s="2">
        <v>-9</v>
      </c>
      <c r="W121" s="2">
        <v>-132</v>
      </c>
      <c r="X121" s="2">
        <v>-710</v>
      </c>
      <c r="Y121" s="2">
        <v>-296</v>
      </c>
    </row>
    <row r="122" spans="1:72">
      <c r="A122" s="47" t="s">
        <v>375</v>
      </c>
      <c r="B122" s="2" t="s">
        <v>81</v>
      </c>
      <c r="D122" s="51" t="s">
        <v>370</v>
      </c>
      <c r="E122" s="17">
        <v>-141</v>
      </c>
      <c r="F122" s="17">
        <v>-110</v>
      </c>
      <c r="G122" s="17">
        <v>-159</v>
      </c>
      <c r="H122" s="17">
        <v>-46</v>
      </c>
      <c r="I122" s="17">
        <v>-46</v>
      </c>
      <c r="J122" s="17">
        <v>-271</v>
      </c>
      <c r="K122" s="17">
        <v>-234</v>
      </c>
      <c r="L122" s="17">
        <v>-32</v>
      </c>
      <c r="M122" s="17">
        <v>-358</v>
      </c>
      <c r="N122" s="17">
        <v>-415</v>
      </c>
      <c r="O122" s="17">
        <v>-419</v>
      </c>
      <c r="P122" s="17">
        <v>-183</v>
      </c>
      <c r="Q122" s="17">
        <v>-255</v>
      </c>
      <c r="R122" s="17">
        <v>-552</v>
      </c>
      <c r="S122" s="17">
        <v>-643</v>
      </c>
      <c r="T122" s="17">
        <v>-386</v>
      </c>
      <c r="U122" s="17">
        <v>-191</v>
      </c>
      <c r="V122" s="17">
        <v>-10</v>
      </c>
      <c r="W122" s="17">
        <v>-134</v>
      </c>
      <c r="X122" s="17">
        <v>-696</v>
      </c>
      <c r="Y122" s="17">
        <v>-263</v>
      </c>
      <c r="Z122" s="17">
        <v>-2483</v>
      </c>
      <c r="AA122" s="17">
        <v>-3579</v>
      </c>
      <c r="AB122" s="17">
        <v>-2685</v>
      </c>
      <c r="AC122" s="17">
        <v>-3260</v>
      </c>
      <c r="AD122" s="17">
        <v>-3387</v>
      </c>
      <c r="AE122" s="17">
        <v>-1957</v>
      </c>
      <c r="AF122" s="17">
        <v>-987</v>
      </c>
      <c r="AG122" s="17">
        <v>-507</v>
      </c>
      <c r="AH122" s="17">
        <v>-4512</v>
      </c>
      <c r="AI122" s="17">
        <v>-7987</v>
      </c>
      <c r="AJ122" s="17">
        <v>-6696</v>
      </c>
      <c r="AK122" s="17">
        <v>-5636</v>
      </c>
      <c r="AL122" s="17">
        <v>-2631</v>
      </c>
      <c r="AM122" s="17">
        <v>2061</v>
      </c>
      <c r="AN122" s="17">
        <v>5893</v>
      </c>
      <c r="AO122" s="17">
        <v>8036</v>
      </c>
      <c r="AP122" s="17">
        <v>1907</v>
      </c>
      <c r="AQ122" s="17">
        <v>-9339</v>
      </c>
      <c r="AR122" s="17">
        <v>113816</v>
      </c>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row>
    <row r="123" spans="1:72">
      <c r="A123" s="47" t="s">
        <v>376</v>
      </c>
      <c r="B123" s="2" t="s">
        <v>81</v>
      </c>
      <c r="D123" s="51" t="s">
        <v>370</v>
      </c>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row>
    <row r="124" spans="1:72">
      <c r="A124" s="47" t="s">
        <v>377</v>
      </c>
      <c r="B124" s="2" t="s">
        <v>81</v>
      </c>
      <c r="D124" s="51" t="s">
        <v>370</v>
      </c>
      <c r="V124" s="17">
        <f>'Table 1'!F27</f>
        <v>50</v>
      </c>
      <c r="W124" s="17">
        <f>'Table 1'!G27</f>
        <v>-101</v>
      </c>
      <c r="X124" s="17">
        <f>'Table 1'!H27</f>
        <v>-629</v>
      </c>
      <c r="Y124" s="17">
        <f>'Table 1'!I27</f>
        <v>-125</v>
      </c>
      <c r="Z124" s="17">
        <f>'Table 1'!J27</f>
        <v>-2467</v>
      </c>
      <c r="AA124" s="17">
        <f>'Table 1'!K27</f>
        <v>-3539</v>
      </c>
      <c r="AB124" s="17">
        <f>'Table 1'!L27</f>
        <v>-2796</v>
      </c>
      <c r="AC124" s="17">
        <f>'Table 1'!M27</f>
        <v>-3361</v>
      </c>
      <c r="AD124" s="17">
        <f>'Table 1'!N27</f>
        <v>-3216</v>
      </c>
      <c r="AE124" s="17">
        <f>'Table 1'!O27</f>
        <v>-2024</v>
      </c>
      <c r="AF124" s="17">
        <f>'Table 1'!P27</f>
        <v>-1146</v>
      </c>
      <c r="AG124" s="17">
        <f>'Table 1'!Q27</f>
        <v>-660</v>
      </c>
      <c r="AH124" s="17">
        <f>'Table 1'!R27</f>
        <v>-4711</v>
      </c>
      <c r="AI124" s="17">
        <f>'Table 1'!S27</f>
        <v>-8144</v>
      </c>
      <c r="AJ124" s="17">
        <f>'Table 1'!T27</f>
        <v>-6959</v>
      </c>
      <c r="AK124" s="17">
        <f>'Table 1'!U27</f>
        <v>-5932</v>
      </c>
      <c r="AL124" s="17">
        <f>'Table 1'!V27</f>
        <v>-2979</v>
      </c>
      <c r="AM124" s="17">
        <f>'Table 1'!W27</f>
        <v>2109</v>
      </c>
      <c r="AN124" s="17">
        <f>'Table 1'!X27</f>
        <v>5589</v>
      </c>
      <c r="AO124" s="17">
        <f>'Table 1'!Y27</f>
        <v>7159</v>
      </c>
      <c r="AP124" s="17">
        <f>'Table 1'!Z27</f>
        <v>1125</v>
      </c>
      <c r="AQ124" s="17">
        <f>'Table 1'!AA27</f>
        <v>-10475</v>
      </c>
      <c r="AR124" s="17">
        <f>'Table 1'!AB27</f>
        <v>-15647</v>
      </c>
      <c r="AS124" s="17">
        <f>'Table 1'!AC27</f>
        <v>-14738</v>
      </c>
      <c r="AT124" s="17">
        <f>'Table 1'!AD27</f>
        <v>-12614</v>
      </c>
      <c r="AU124" s="17">
        <f>'Table 1'!AE27</f>
        <v>-5921</v>
      </c>
      <c r="AV124" s="17">
        <f>'Table 1'!AF27</f>
        <v>1142</v>
      </c>
      <c r="AW124" s="17">
        <f>'Table 1'!AG27</f>
        <v>15303</v>
      </c>
      <c r="AX124" s="17">
        <f>'Table 1'!AH27</f>
        <v>10837</v>
      </c>
      <c r="AY124" s="17">
        <f>'Table 1'!AI27</f>
        <v>22507</v>
      </c>
      <c r="AZ124" s="17">
        <f>'Table 1'!AJ27</f>
        <v>11545</v>
      </c>
      <c r="BA124" s="17">
        <f>'Table 1'!AK27</f>
        <v>2355</v>
      </c>
      <c r="BB124" s="17">
        <f>'Table 1'!AL27</f>
        <v>7141</v>
      </c>
      <c r="BC124" s="17">
        <f>'Table 1'!AM27</f>
        <v>7538</v>
      </c>
      <c r="BD124" s="17">
        <f>'Table 1'!AN27</f>
        <v>12438</v>
      </c>
      <c r="BE124" s="17">
        <f>'Table 1'!AO27</f>
        <v>14160</v>
      </c>
      <c r="BF124" s="17">
        <f>'Table 1'!AP27</f>
        <v>26720</v>
      </c>
      <c r="BG124" s="17">
        <f>'Table 1'!AQ27</f>
        <v>28181</v>
      </c>
      <c r="BH124" s="17">
        <f>'Table 1'!AR27</f>
        <v>-31336</v>
      </c>
      <c r="BI124" s="17">
        <f>'Table 1'!AS27</f>
        <v>-56516</v>
      </c>
      <c r="BJ124" s="17">
        <f>'Table 1'!AT27</f>
        <v>-51106</v>
      </c>
      <c r="BK124" s="17">
        <f>'Table 1'!AU27</f>
        <v>-47023</v>
      </c>
      <c r="BL124" s="17">
        <f>'Table 1'!AV27</f>
        <v>-20954</v>
      </c>
      <c r="BM124" s="17">
        <f>'Table 1'!AW27</f>
        <v>-52479</v>
      </c>
      <c r="BN124" s="17">
        <f>'Table 1'!AX27</f>
        <v>-38936</v>
      </c>
      <c r="BO124" s="17">
        <f>'Table 1'!AY27</f>
        <v>-49088</v>
      </c>
      <c r="BP124" s="17">
        <f>'Table 1'!AZ27</f>
        <v>-43008</v>
      </c>
      <c r="BQ124" s="17">
        <f>'Table 1'!BA27</f>
        <v>-25878</v>
      </c>
      <c r="BR124" s="17">
        <f>'Table 1'!BB27</f>
        <v>-7199</v>
      </c>
      <c r="BS124" s="17">
        <f>'Table 1'!BC27</f>
        <v>-93868</v>
      </c>
      <c r="BT124" s="17">
        <f>'Table 1'!BD27</f>
        <v>-137535</v>
      </c>
    </row>
    <row r="125" spans="1:72">
      <c r="A125" s="47" t="s">
        <v>359</v>
      </c>
      <c r="B125" s="2" t="s">
        <v>81</v>
      </c>
      <c r="E125" s="17">
        <f t="shared" ref="E125:BP125" si="79">E116+E95+E107</f>
        <v>-168.39500041984297</v>
      </c>
      <c r="F125" s="17">
        <f t="shared" si="79"/>
        <v>-127.07905437991735</v>
      </c>
      <c r="G125" s="17">
        <f t="shared" si="79"/>
        <v>-176.70592751078993</v>
      </c>
      <c r="H125" s="17">
        <f t="shared" si="79"/>
        <v>-59.98581949024458</v>
      </c>
      <c r="I125" s="17">
        <f t="shared" si="79"/>
        <v>-57.169462764548257</v>
      </c>
      <c r="J125" s="17">
        <f t="shared" si="79"/>
        <v>-292.50067343039836</v>
      </c>
      <c r="K125" s="17">
        <f t="shared" si="79"/>
        <v>-222.77979693145414</v>
      </c>
      <c r="L125" s="17">
        <f t="shared" si="79"/>
        <v>-24.973412395548962</v>
      </c>
      <c r="M125" s="17">
        <f t="shared" si="79"/>
        <v>-326.45670718044278</v>
      </c>
      <c r="N125" s="17">
        <f t="shared" si="79"/>
        <v>-409.50995819697698</v>
      </c>
      <c r="O125" s="17">
        <f t="shared" si="79"/>
        <v>-400.59444526466575</v>
      </c>
      <c r="P125" s="17">
        <f t="shared" si="79"/>
        <v>-155.15285630188907</v>
      </c>
      <c r="Q125" s="17">
        <f t="shared" si="79"/>
        <v>-226.83967461230702</v>
      </c>
      <c r="R125" s="17">
        <f t="shared" si="79"/>
        <v>-524.0858432001213</v>
      </c>
      <c r="S125" s="17">
        <f t="shared" si="79"/>
        <v>-602.08860393590703</v>
      </c>
      <c r="T125" s="17">
        <f t="shared" si="79"/>
        <v>-342.53858587325055</v>
      </c>
      <c r="U125" s="17">
        <f t="shared" si="79"/>
        <v>-143.14978078544914</v>
      </c>
      <c r="V125" s="17">
        <f t="shared" si="79"/>
        <v>50</v>
      </c>
      <c r="W125" s="17">
        <f t="shared" si="79"/>
        <v>-101</v>
      </c>
      <c r="X125" s="17">
        <f t="shared" si="79"/>
        <v>-629</v>
      </c>
      <c r="Y125" s="17">
        <f t="shared" si="79"/>
        <v>-125</v>
      </c>
      <c r="Z125" s="17">
        <f t="shared" si="79"/>
        <v>-2467</v>
      </c>
      <c r="AA125" s="17">
        <f t="shared" si="79"/>
        <v>-3539</v>
      </c>
      <c r="AB125" s="17">
        <f t="shared" si="79"/>
        <v>-2796</v>
      </c>
      <c r="AC125" s="17">
        <f t="shared" si="79"/>
        <v>-3361</v>
      </c>
      <c r="AD125" s="17">
        <f t="shared" si="79"/>
        <v>-3216</v>
      </c>
      <c r="AE125" s="17">
        <f t="shared" si="79"/>
        <v>-2024</v>
      </c>
      <c r="AF125" s="17">
        <f t="shared" si="79"/>
        <v>-1146</v>
      </c>
      <c r="AG125" s="17">
        <f t="shared" si="79"/>
        <v>-660</v>
      </c>
      <c r="AH125" s="17">
        <f t="shared" si="79"/>
        <v>-4711</v>
      </c>
      <c r="AI125" s="17">
        <f t="shared" si="79"/>
        <v>-8144</v>
      </c>
      <c r="AJ125" s="17">
        <f t="shared" si="79"/>
        <v>-6959</v>
      </c>
      <c r="AK125" s="17">
        <f t="shared" si="79"/>
        <v>-5932</v>
      </c>
      <c r="AL125" s="17">
        <f t="shared" si="79"/>
        <v>-2979</v>
      </c>
      <c r="AM125" s="17">
        <f t="shared" si="79"/>
        <v>2109</v>
      </c>
      <c r="AN125" s="17">
        <f t="shared" si="79"/>
        <v>5589</v>
      </c>
      <c r="AO125" s="17">
        <f t="shared" si="79"/>
        <v>7159</v>
      </c>
      <c r="AP125" s="17">
        <f t="shared" si="79"/>
        <v>1125</v>
      </c>
      <c r="AQ125" s="17">
        <f t="shared" si="79"/>
        <v>-10475</v>
      </c>
      <c r="AR125" s="17">
        <f t="shared" si="79"/>
        <v>-15647</v>
      </c>
      <c r="AS125" s="17">
        <f t="shared" si="79"/>
        <v>-14738</v>
      </c>
      <c r="AT125" s="17">
        <f t="shared" si="79"/>
        <v>-12614</v>
      </c>
      <c r="AU125" s="17">
        <f t="shared" si="79"/>
        <v>-5921</v>
      </c>
      <c r="AV125" s="17">
        <f t="shared" si="79"/>
        <v>1142</v>
      </c>
      <c r="AW125" s="17">
        <f t="shared" si="79"/>
        <v>15303</v>
      </c>
      <c r="AX125" s="17">
        <f t="shared" si="79"/>
        <v>10837</v>
      </c>
      <c r="AY125" s="17">
        <f t="shared" si="79"/>
        <v>22507</v>
      </c>
      <c r="AZ125" s="17">
        <f t="shared" si="79"/>
        <v>11545</v>
      </c>
      <c r="BA125" s="17">
        <f t="shared" si="79"/>
        <v>2355</v>
      </c>
      <c r="BB125" s="17">
        <f t="shared" si="79"/>
        <v>7141</v>
      </c>
      <c r="BC125" s="17">
        <f t="shared" si="79"/>
        <v>7538</v>
      </c>
      <c r="BD125" s="17">
        <f t="shared" si="79"/>
        <v>12438</v>
      </c>
      <c r="BE125" s="17">
        <f t="shared" si="79"/>
        <v>14161</v>
      </c>
      <c r="BF125" s="17">
        <f t="shared" si="79"/>
        <v>26720</v>
      </c>
      <c r="BG125" s="17">
        <f t="shared" si="79"/>
        <v>28181</v>
      </c>
      <c r="BH125" s="17">
        <f t="shared" si="79"/>
        <v>-31336</v>
      </c>
      <c r="BI125" s="17">
        <f t="shared" si="79"/>
        <v>-56516</v>
      </c>
      <c r="BJ125" s="17">
        <f t="shared" si="79"/>
        <v>-51106</v>
      </c>
      <c r="BK125" s="17">
        <f t="shared" si="79"/>
        <v>-47023</v>
      </c>
      <c r="BL125" s="17">
        <f t="shared" si="79"/>
        <v>-20954</v>
      </c>
      <c r="BM125" s="17">
        <f t="shared" si="79"/>
        <v>-52479</v>
      </c>
      <c r="BN125" s="17">
        <f t="shared" si="79"/>
        <v>-38936</v>
      </c>
      <c r="BO125" s="17">
        <f t="shared" si="79"/>
        <v>-49088</v>
      </c>
      <c r="BP125" s="17">
        <f t="shared" si="79"/>
        <v>-43008</v>
      </c>
      <c r="BQ125" s="17">
        <f t="shared" ref="BQ125:BS125" si="80">BQ116+BQ95+BQ107</f>
        <v>-25877</v>
      </c>
      <c r="BR125" s="17">
        <f t="shared" si="80"/>
        <v>-7199</v>
      </c>
      <c r="BS125" s="17">
        <f t="shared" si="80"/>
        <v>-93868</v>
      </c>
      <c r="BT125" s="17">
        <f>BT116+BT95</f>
        <v>-137535</v>
      </c>
    </row>
    <row r="128" spans="1:72">
      <c r="A128" s="22" t="s">
        <v>381</v>
      </c>
    </row>
    <row r="129" spans="1:72">
      <c r="A129" s="22" t="s">
        <v>382</v>
      </c>
    </row>
    <row r="130" spans="1:72">
      <c r="A130" s="22" t="s">
        <v>383</v>
      </c>
    </row>
    <row r="131" spans="1:72">
      <c r="A131" s="22" t="s">
        <v>384</v>
      </c>
    </row>
    <row r="132" spans="1:72">
      <c r="A132" s="22" t="s">
        <v>385</v>
      </c>
    </row>
    <row r="133" spans="1:72">
      <c r="A133" s="22"/>
    </row>
    <row r="135" spans="1:72">
      <c r="A135" s="46"/>
    </row>
    <row r="136" spans="1:72" ht="4.1500000000000004" customHeight="1">
      <c r="A136" s="12"/>
      <c r="B136" s="13"/>
      <c r="C136" s="14"/>
      <c r="D136" s="7"/>
      <c r="E136" s="15"/>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O136" s="17"/>
      <c r="BP136" s="17"/>
      <c r="BQ136" s="17"/>
      <c r="BR136" s="17"/>
      <c r="BS136" s="17"/>
      <c r="BT136" s="17"/>
    </row>
    <row r="147" spans="1:72">
      <c r="A147" s="46"/>
    </row>
    <row r="148" spans="1:72" ht="4.1500000000000004" customHeight="1">
      <c r="A148" s="12"/>
      <c r="B148" s="13"/>
      <c r="C148" s="14"/>
      <c r="D148" s="7"/>
      <c r="E148" s="15"/>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O148" s="17"/>
      <c r="BP148" s="17"/>
      <c r="BQ148" s="17"/>
      <c r="BR148" s="17"/>
      <c r="BS148" s="17"/>
      <c r="BT148" s="17"/>
    </row>
    <row r="152" spans="1:72">
      <c r="A152" s="47"/>
    </row>
    <row r="153" spans="1:72">
      <c r="A153" s="47"/>
    </row>
    <row r="157" spans="1:72">
      <c r="A157" s="46"/>
    </row>
    <row r="158" spans="1:72" ht="4.1500000000000004" customHeight="1">
      <c r="A158" s="12"/>
      <c r="B158" s="13"/>
      <c r="C158" s="14"/>
      <c r="D158" s="7"/>
      <c r="E158" s="15"/>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O158" s="17"/>
      <c r="BP158" s="17"/>
      <c r="BQ158" s="17"/>
      <c r="BR158" s="17"/>
      <c r="BS158" s="17"/>
      <c r="BT158" s="17"/>
    </row>
    <row r="161" spans="1:1">
      <c r="A161" s="47"/>
    </row>
    <row r="163" spans="1:1">
      <c r="A163" s="47"/>
    </row>
    <row r="164" spans="1:1">
      <c r="A164" s="47"/>
    </row>
    <row r="165" spans="1:1">
      <c r="A165" s="47"/>
    </row>
  </sheetData>
  <mergeCells count="3">
    <mergeCell ref="A17:A18"/>
    <mergeCell ref="A20:A21"/>
    <mergeCell ref="A23:A24"/>
  </mergeCells>
  <hyperlinks>
    <hyperlink ref="D62" r:id="rId1" xr:uid="{8C0CE5AB-DE0C-4A70-A846-4AEFF21907C3}"/>
    <hyperlink ref="D71" r:id="rId2" xr:uid="{CA84B076-67CB-4CC9-B3A1-46045721C68E}"/>
    <hyperlink ref="D63" r:id="rId3" xr:uid="{4404824A-BB82-4257-BB4E-E465596EA50D}"/>
    <hyperlink ref="D72" r:id="rId4" xr:uid="{8DC1413E-194C-4FDD-BA00-E5E70DB8EC38}"/>
    <hyperlink ref="D80" r:id="rId5" xr:uid="{F574BD9C-7CB6-4F8D-837B-00BD6B7C9980}"/>
    <hyperlink ref="D81" r:id="rId6" xr:uid="{59920BC8-2D0E-4C0C-813F-0A85363FD212}"/>
    <hyperlink ref="D119" r:id="rId7" xr:uid="{97872FD3-C93F-48CD-AC8A-2185E34D761B}"/>
    <hyperlink ref="D120" r:id="rId8" xr:uid="{457380FC-DECE-45D0-9F12-344FEA19FE90}"/>
    <hyperlink ref="D56" r:id="rId9" xr:uid="{BE7D2AA3-92F7-47B0-9DBF-6CFD5D1B7F89}"/>
    <hyperlink ref="D65" r:id="rId10" xr:uid="{AA25B376-97EB-4544-86AE-CF1016D2EDF7}"/>
    <hyperlink ref="D74" r:id="rId11" xr:uid="{B49FBC1B-073C-45EE-BC10-66D89829D692}"/>
    <hyperlink ref="D83" r:id="rId12" xr:uid="{58434954-41F1-4AD2-A307-518E38520C32}"/>
    <hyperlink ref="D122" r:id="rId13" xr:uid="{0E571847-FD9B-4FEA-A37B-FBE1474402E5}"/>
    <hyperlink ref="D89" r:id="rId14" xr:uid="{5E4761E6-0B3E-4873-8795-08EE4798E00B}"/>
    <hyperlink ref="D90" r:id="rId15" xr:uid="{381F3405-056C-4871-AD5D-3EB594B6D459}"/>
    <hyperlink ref="D92" r:id="rId16" xr:uid="{99106929-D3D9-4EBD-BAE3-8165F9107104}"/>
    <hyperlink ref="D101" r:id="rId17" xr:uid="{354BBACD-07AD-4ABD-B46C-AD70D717FB80}"/>
    <hyperlink ref="D64" r:id="rId18" xr:uid="{E0C94F46-BBC8-45EE-A90E-08CA787E85C2}"/>
    <hyperlink ref="D73" r:id="rId19" xr:uid="{2F1509DC-D2B1-430A-AAF2-D5941FDB20AD}"/>
    <hyperlink ref="D82" r:id="rId20" xr:uid="{9CDD379B-DD24-4C7C-9232-48CCC864D77F}"/>
    <hyperlink ref="D91" r:id="rId21" xr:uid="{0B33B510-EDD3-4BBF-96CF-DE22E6EA5884}"/>
    <hyperlink ref="D121" r:id="rId22" xr:uid="{09BDA062-1AFF-48E0-8F80-6CC4C045A1E8}"/>
    <hyperlink ref="D57" r:id="rId23" xr:uid="{1E7FDF46-D3E4-476C-84B3-262F83E2FBAC}"/>
    <hyperlink ref="D66" r:id="rId24" xr:uid="{1CD93430-5BA5-4F85-BBC7-13744B825E75}"/>
    <hyperlink ref="D75" r:id="rId25" xr:uid="{6FDA0019-907F-4085-AB34-7E7975EA16D8}"/>
    <hyperlink ref="D84" r:id="rId26" xr:uid="{131638CD-9BF2-4A82-ACE4-6C404F74A4F6}"/>
    <hyperlink ref="D93" r:id="rId27" xr:uid="{FD63C133-5FCF-4F46-BC9C-E84C49408A18}"/>
    <hyperlink ref="D114" r:id="rId28" xr:uid="{084429E9-D30B-4C0C-953D-2A3FA524628A}"/>
    <hyperlink ref="D123" r:id="rId29" xr:uid="{759C095D-BC4B-4460-8AFD-37235C185D53}"/>
    <hyperlink ref="D58" r:id="rId30" xr:uid="{E9E84C73-F1F8-42CF-8BA2-F231F4562729}"/>
    <hyperlink ref="D67" r:id="rId31" xr:uid="{1F5483C6-F92F-4171-B21D-F1C04DA4DDE7}"/>
    <hyperlink ref="D76" r:id="rId32" xr:uid="{553C6085-3B4D-4577-B43A-AD5324553453}"/>
    <hyperlink ref="D85" r:id="rId33" xr:uid="{1AA93DAA-F171-4752-BCB3-B78C430520FF}"/>
    <hyperlink ref="D94" r:id="rId34" xr:uid="{F5F2E88E-FC51-46F7-AB2C-2D109171C662}"/>
    <hyperlink ref="D115" r:id="rId35" xr:uid="{4DC9ADB1-3D60-42DE-A9A2-62CB2CF1BBA8}"/>
    <hyperlink ref="D124" r:id="rId36" xr:uid="{69BB5132-711E-41FC-BBF4-EE12C67549CD}"/>
    <hyperlink ref="D107" r:id="rId37" xr:uid="{1AA01F5D-6183-4272-A750-F62913E8F078}"/>
    <hyperlink ref="D100" r:id="rId38" xr:uid="{990BCC62-C6D3-49B1-A321-6E4005FA9B58}"/>
    <hyperlink ref="D99" r:id="rId39" xr:uid="{F032416A-8A0C-41E3-9252-4030CFF1D1E9}"/>
    <hyperlink ref="D98" r:id="rId40" xr:uid="{4FF7617F-3CAA-44D3-A736-AAC4554E7B3A}"/>
    <hyperlink ref="D55" r:id="rId41" xr:uid="{E7BC6FE7-9D3A-449D-A820-CFD94301E358}"/>
    <hyperlink ref="D54" r:id="rId42" xr:uid="{221C10C4-9E67-4505-8322-0C5818BE47E1}"/>
    <hyperlink ref="D53" r:id="rId43" xr:uid="{02F12318-1041-4959-A9AC-A59216CC59DF}"/>
    <hyperlink ref="D47" r:id="rId44" xr:uid="{7E1B5F81-F0F8-4F01-95C6-C6F345544C6B}"/>
  </hyperlinks>
  <pageMargins left="0.7" right="0.7" top="0.75" bottom="0.75" header="0.3" footer="0.3"/>
  <pageSetup paperSize="9" orientation="portrait" horizontalDpi="1200" verticalDpi="1200" r:id="rId45"/>
  <headerFooter>
    <oddHeader>&amp;C&amp;"Calibri"&amp;10&amp;KFF0000OFFICIAL&amp;1#</oddHeader>
  </headerFooter>
  <ignoredErrors>
    <ignoredError sqref="L49:BT49"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138CF-D61C-4A75-8B85-7CB083ADE598}">
  <dimension ref="A1:FA18"/>
  <sheetViews>
    <sheetView workbookViewId="0">
      <pane xSplit="2" ySplit="4" topLeftCell="C5" activePane="bottomRight" state="frozen"/>
      <selection pane="bottomRight"/>
      <selection pane="bottomLeft" activeCell="A5" sqref="A5"/>
      <selection pane="topRight" activeCell="C1" sqref="C1"/>
    </sheetView>
  </sheetViews>
  <sheetFormatPr defaultColWidth="9.28515625" defaultRowHeight="15"/>
  <cols>
    <col min="1" max="1" width="63" style="2" customWidth="1"/>
    <col min="2" max="129" width="10.7109375" style="2" customWidth="1"/>
    <col min="130" max="16384" width="9.28515625" style="2"/>
  </cols>
  <sheetData>
    <row r="1" spans="1:157" ht="15.75">
      <c r="A1" s="6" t="s">
        <v>386</v>
      </c>
      <c r="B1" s="60"/>
      <c r="C1" s="60"/>
      <c r="D1" s="60"/>
      <c r="E1" s="60"/>
      <c r="F1" s="60"/>
      <c r="G1" s="60"/>
      <c r="H1" s="60"/>
      <c r="I1" s="60"/>
      <c r="J1" s="60"/>
      <c r="K1" s="60"/>
      <c r="L1" s="60"/>
      <c r="M1" s="60"/>
      <c r="N1" s="60"/>
    </row>
    <row r="2" spans="1:157" ht="15.75">
      <c r="A2" s="40" t="s">
        <v>186</v>
      </c>
      <c r="B2" s="61"/>
      <c r="C2" s="61"/>
      <c r="D2" s="61"/>
      <c r="E2" s="61"/>
      <c r="F2" s="61"/>
      <c r="G2" s="61"/>
      <c r="H2" s="61"/>
      <c r="I2" s="61"/>
      <c r="J2" s="61"/>
      <c r="K2" s="61"/>
      <c r="L2" s="61"/>
      <c r="M2" s="61"/>
      <c r="N2" s="61"/>
      <c r="DU2" s="17"/>
    </row>
    <row r="3" spans="1:157" s="42" customFormat="1" ht="14.65" customHeight="1">
      <c r="A3" s="31"/>
      <c r="B3" s="31" t="s">
        <v>19</v>
      </c>
      <c r="C3" s="9" t="s">
        <v>20</v>
      </c>
      <c r="D3" s="8" t="s">
        <v>341</v>
      </c>
      <c r="E3" s="28" t="s">
        <v>387</v>
      </c>
      <c r="F3" s="28" t="s">
        <v>388</v>
      </c>
      <c r="G3" s="28" t="s">
        <v>389</v>
      </c>
      <c r="H3" s="28" t="s">
        <v>390</v>
      </c>
      <c r="I3" s="28" t="s">
        <v>391</v>
      </c>
      <c r="J3" s="28" t="s">
        <v>392</v>
      </c>
      <c r="K3" s="28" t="s">
        <v>393</v>
      </c>
      <c r="L3" s="28" t="s">
        <v>394</v>
      </c>
      <c r="M3" s="28" t="s">
        <v>395</v>
      </c>
      <c r="N3" s="28" t="s">
        <v>396</v>
      </c>
      <c r="O3" s="28" t="s">
        <v>397</v>
      </c>
      <c r="P3" s="10" t="s">
        <v>398</v>
      </c>
      <c r="Q3" s="10" t="s">
        <v>399</v>
      </c>
      <c r="R3" s="28" t="s">
        <v>400</v>
      </c>
      <c r="S3" s="28" t="s">
        <v>401</v>
      </c>
      <c r="T3" s="28" t="s">
        <v>402</v>
      </c>
      <c r="U3" s="28" t="s">
        <v>403</v>
      </c>
      <c r="V3" s="28" t="s">
        <v>404</v>
      </c>
      <c r="W3" s="28" t="s">
        <v>405</v>
      </c>
      <c r="X3" s="28" t="s">
        <v>406</v>
      </c>
      <c r="Y3" s="28" t="s">
        <v>407</v>
      </c>
      <c r="Z3" s="28" t="s">
        <v>408</v>
      </c>
      <c r="AA3" s="28" t="s">
        <v>409</v>
      </c>
      <c r="AB3" s="28" t="s">
        <v>410</v>
      </c>
      <c r="AC3" s="28" t="s">
        <v>411</v>
      </c>
      <c r="AD3" s="28" t="s">
        <v>412</v>
      </c>
      <c r="AE3" s="28" t="s">
        <v>413</v>
      </c>
      <c r="AF3" s="28" t="s">
        <v>414</v>
      </c>
      <c r="AG3" s="28" t="s">
        <v>415</v>
      </c>
      <c r="AH3" s="28" t="s">
        <v>416</v>
      </c>
      <c r="AI3" s="28" t="s">
        <v>417</v>
      </c>
      <c r="AJ3" s="10" t="s">
        <v>418</v>
      </c>
      <c r="AK3" s="10" t="s">
        <v>419</v>
      </c>
      <c r="AL3" s="10" t="s">
        <v>420</v>
      </c>
      <c r="AM3" s="10" t="s">
        <v>421</v>
      </c>
      <c r="AN3" s="10" t="s">
        <v>422</v>
      </c>
      <c r="AO3" s="10" t="s">
        <v>423</v>
      </c>
      <c r="AP3" s="28" t="s">
        <v>424</v>
      </c>
      <c r="AQ3" s="28" t="s">
        <v>425</v>
      </c>
      <c r="AR3" s="28" t="s">
        <v>426</v>
      </c>
      <c r="AS3" s="28" t="s">
        <v>427</v>
      </c>
      <c r="AT3" s="28" t="s">
        <v>428</v>
      </c>
      <c r="AU3" s="28" t="s">
        <v>429</v>
      </c>
      <c r="AV3" s="28" t="s">
        <v>430</v>
      </c>
      <c r="AW3" s="28" t="s">
        <v>431</v>
      </c>
      <c r="AX3" s="28" t="s">
        <v>432</v>
      </c>
      <c r="AY3" s="28" t="s">
        <v>433</v>
      </c>
      <c r="AZ3" s="28" t="s">
        <v>434</v>
      </c>
      <c r="BA3" s="28" t="s">
        <v>435</v>
      </c>
      <c r="BB3" s="28" t="s">
        <v>436</v>
      </c>
      <c r="BC3" s="28" t="s">
        <v>437</v>
      </c>
      <c r="BD3" s="28" t="s">
        <v>438</v>
      </c>
      <c r="BE3" s="28" t="s">
        <v>439</v>
      </c>
      <c r="BF3" s="28" t="s">
        <v>342</v>
      </c>
      <c r="BG3" s="28" t="s">
        <v>343</v>
      </c>
      <c r="BH3" s="28" t="s">
        <v>344</v>
      </c>
      <c r="BI3" s="28" t="s">
        <v>345</v>
      </c>
      <c r="BJ3" s="10" t="s">
        <v>346</v>
      </c>
      <c r="BK3" s="10" t="s">
        <v>347</v>
      </c>
      <c r="BL3" s="10" t="s">
        <v>348</v>
      </c>
      <c r="BM3" s="10" t="s">
        <v>349</v>
      </c>
      <c r="BN3" s="28" t="s">
        <v>350</v>
      </c>
      <c r="BO3" s="10" t="s">
        <v>351</v>
      </c>
      <c r="BP3" s="10" t="s">
        <v>352</v>
      </c>
      <c r="BQ3" s="28" t="s">
        <v>353</v>
      </c>
      <c r="BR3" s="28" t="s">
        <v>354</v>
      </c>
      <c r="BS3" s="28" t="s">
        <v>355</v>
      </c>
      <c r="BT3" s="28" t="s">
        <v>356</v>
      </c>
      <c r="BU3" s="28" t="s">
        <v>357</v>
      </c>
      <c r="BV3" s="28" t="s">
        <v>358</v>
      </c>
      <c r="BW3" s="28" t="s">
        <v>22</v>
      </c>
      <c r="BX3" s="28" t="s">
        <v>23</v>
      </c>
      <c r="BY3" s="28" t="s">
        <v>24</v>
      </c>
      <c r="BZ3" s="28" t="s">
        <v>25</v>
      </c>
      <c r="CA3" s="28" t="s">
        <v>26</v>
      </c>
      <c r="CB3" s="28" t="s">
        <v>27</v>
      </c>
      <c r="CC3" s="28" t="s">
        <v>28</v>
      </c>
      <c r="CD3" s="28" t="s">
        <v>29</v>
      </c>
      <c r="CE3" s="28" t="s">
        <v>30</v>
      </c>
      <c r="CF3" s="28" t="s">
        <v>31</v>
      </c>
      <c r="CG3" s="28" t="s">
        <v>32</v>
      </c>
      <c r="CH3" s="28" t="s">
        <v>33</v>
      </c>
      <c r="CI3" s="10" t="s">
        <v>34</v>
      </c>
      <c r="CJ3" s="10" t="s">
        <v>35</v>
      </c>
      <c r="CK3" s="10" t="s">
        <v>36</v>
      </c>
      <c r="CL3" s="10" t="s">
        <v>37</v>
      </c>
      <c r="CM3" s="10" t="s">
        <v>38</v>
      </c>
      <c r="CN3" s="10" t="s">
        <v>39</v>
      </c>
      <c r="CO3" s="28" t="s">
        <v>40</v>
      </c>
      <c r="CP3" s="28" t="s">
        <v>41</v>
      </c>
      <c r="CQ3" s="28" t="s">
        <v>42</v>
      </c>
      <c r="CR3" s="28" t="s">
        <v>43</v>
      </c>
      <c r="CS3" s="28" t="s">
        <v>44</v>
      </c>
      <c r="CT3" s="28" t="s">
        <v>45</v>
      </c>
      <c r="CU3" s="28" t="s">
        <v>46</v>
      </c>
      <c r="CV3" s="28" t="s">
        <v>47</v>
      </c>
      <c r="CW3" s="28" t="s">
        <v>48</v>
      </c>
      <c r="CX3" s="28" t="s">
        <v>49</v>
      </c>
      <c r="CY3" s="28" t="s">
        <v>50</v>
      </c>
      <c r="CZ3" s="28" t="s">
        <v>51</v>
      </c>
      <c r="DA3" s="28" t="s">
        <v>52</v>
      </c>
      <c r="DB3" s="28" t="s">
        <v>53</v>
      </c>
      <c r="DC3" s="28" t="s">
        <v>54</v>
      </c>
      <c r="DD3" s="28" t="s">
        <v>55</v>
      </c>
      <c r="DE3" s="28" t="s">
        <v>56</v>
      </c>
      <c r="DF3" s="28" t="s">
        <v>57</v>
      </c>
      <c r="DG3" s="28" t="s">
        <v>58</v>
      </c>
      <c r="DH3" s="28" t="s">
        <v>59</v>
      </c>
      <c r="DI3" s="10" t="s">
        <v>60</v>
      </c>
      <c r="DJ3" s="10" t="s">
        <v>61</v>
      </c>
      <c r="DK3" s="10" t="s">
        <v>62</v>
      </c>
      <c r="DL3" s="10" t="s">
        <v>63</v>
      </c>
      <c r="DM3" s="28" t="s">
        <v>64</v>
      </c>
      <c r="DN3" s="10" t="s">
        <v>65</v>
      </c>
      <c r="DO3" s="10" t="s">
        <v>66</v>
      </c>
      <c r="DP3" s="28" t="s">
        <v>67</v>
      </c>
      <c r="DQ3" s="28" t="s">
        <v>68</v>
      </c>
      <c r="DR3" s="28" t="s">
        <v>69</v>
      </c>
      <c r="DS3" s="28" t="s">
        <v>70</v>
      </c>
      <c r="DT3" s="28" t="s">
        <v>71</v>
      </c>
      <c r="DU3" s="28" t="s">
        <v>72</v>
      </c>
      <c r="DV3" s="10" t="s">
        <v>73</v>
      </c>
      <c r="DW3" s="10" t="s">
        <v>74</v>
      </c>
      <c r="DX3" s="10" t="s">
        <v>75</v>
      </c>
      <c r="DY3" s="10" t="s">
        <v>76</v>
      </c>
      <c r="DZ3" s="10"/>
      <c r="EA3" s="10"/>
      <c r="EB3" s="10"/>
      <c r="EC3" s="10"/>
      <c r="ED3" s="28"/>
      <c r="EE3" s="28"/>
      <c r="EF3" s="28"/>
      <c r="EG3" s="28"/>
      <c r="EH3" s="28"/>
      <c r="EI3" s="28"/>
      <c r="EJ3" s="28"/>
      <c r="EK3" s="28"/>
      <c r="EL3" s="28"/>
      <c r="EM3" s="28"/>
      <c r="EN3" s="28"/>
      <c r="EO3" s="28"/>
      <c r="EP3" s="28"/>
      <c r="EQ3" s="28"/>
      <c r="ER3" s="28"/>
      <c r="ES3" s="28"/>
      <c r="ET3" s="28"/>
      <c r="EU3" s="28"/>
      <c r="EV3" s="28"/>
      <c r="EW3" s="28"/>
      <c r="EX3" s="10"/>
      <c r="EY3" s="10"/>
      <c r="EZ3" s="10"/>
      <c r="FA3" s="10"/>
    </row>
    <row r="4" spans="1:157" s="29" customFormat="1">
      <c r="A4" s="31"/>
      <c r="B4" s="31"/>
      <c r="C4" s="31"/>
      <c r="D4" s="31"/>
      <c r="E4" s="31"/>
      <c r="F4" s="31"/>
      <c r="G4" s="31"/>
      <c r="H4" s="31"/>
      <c r="I4" s="31"/>
      <c r="J4" s="31"/>
      <c r="K4" s="31"/>
      <c r="L4" s="31"/>
      <c r="M4" s="31"/>
      <c r="N4" s="31"/>
      <c r="O4" s="31"/>
      <c r="P4" s="9"/>
      <c r="Q4" s="8"/>
      <c r="R4" s="28"/>
      <c r="S4" s="28"/>
      <c r="T4" s="28"/>
      <c r="U4" s="28"/>
      <c r="V4" s="28"/>
      <c r="W4" s="28"/>
      <c r="X4" s="28"/>
      <c r="Y4" s="28"/>
      <c r="Z4" s="28"/>
      <c r="AA4" s="28"/>
      <c r="AB4" s="28"/>
      <c r="AC4" s="28"/>
      <c r="AD4" s="28"/>
      <c r="AE4" s="28"/>
      <c r="AF4" s="28"/>
      <c r="AG4" s="28"/>
      <c r="AH4" s="28"/>
      <c r="AI4" s="28"/>
      <c r="AJ4" s="10"/>
      <c r="CF4" s="10"/>
      <c r="CG4" s="10"/>
      <c r="DV4" s="10" t="s">
        <v>79</v>
      </c>
      <c r="DW4" s="10" t="s">
        <v>79</v>
      </c>
      <c r="DX4" s="10" t="s">
        <v>79</v>
      </c>
      <c r="DY4" s="10" t="s">
        <v>79</v>
      </c>
    </row>
    <row r="5" spans="1:157" ht="4.1500000000000004" customHeight="1">
      <c r="A5" s="12"/>
      <c r="B5" s="12"/>
      <c r="C5" s="12"/>
      <c r="D5" s="12"/>
      <c r="E5" s="12"/>
      <c r="F5" s="12"/>
      <c r="G5" s="12"/>
      <c r="H5" s="12"/>
      <c r="I5" s="12"/>
      <c r="J5" s="12"/>
      <c r="K5" s="12"/>
      <c r="L5" s="12"/>
      <c r="M5" s="12"/>
      <c r="N5" s="12"/>
      <c r="O5" s="13"/>
      <c r="P5" s="14"/>
      <c r="Q5" s="7"/>
      <c r="R5" s="15"/>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CB5" s="17"/>
      <c r="CC5" s="17"/>
      <c r="CD5" s="17"/>
      <c r="CE5" s="17"/>
      <c r="CF5" s="17"/>
      <c r="CG5" s="17"/>
    </row>
    <row r="6" spans="1:157">
      <c r="A6" s="2" t="s">
        <v>115</v>
      </c>
      <c r="B6" s="2" t="s">
        <v>81</v>
      </c>
      <c r="E6" s="17">
        <v>421.87799999999999</v>
      </c>
      <c r="F6" s="17">
        <v>438.56400000000002</v>
      </c>
      <c r="G6" s="17">
        <v>455.93400000000003</v>
      </c>
      <c r="H6" s="17">
        <v>466.61399999999998</v>
      </c>
      <c r="I6" s="17">
        <v>472.41199999999998</v>
      </c>
      <c r="J6" s="17">
        <v>486.94799999999998</v>
      </c>
      <c r="K6" s="17">
        <v>489.47199999999998</v>
      </c>
      <c r="L6" s="17">
        <v>495.94600000000003</v>
      </c>
      <c r="M6" s="17">
        <v>512.678</v>
      </c>
      <c r="N6" s="17">
        <v>521.77599999999995</v>
      </c>
      <c r="O6" s="17">
        <v>543.524</v>
      </c>
      <c r="P6" s="17">
        <v>569.76</v>
      </c>
      <c r="Q6" s="17">
        <v>602.26599999999996</v>
      </c>
      <c r="R6" s="17">
        <v>659.298</v>
      </c>
      <c r="S6" s="17">
        <v>741.18999999999994</v>
      </c>
      <c r="T6" s="17">
        <v>892.69800000000009</v>
      </c>
      <c r="U6" s="17">
        <v>1046.682</v>
      </c>
      <c r="V6" s="17">
        <v>1309.008</v>
      </c>
      <c r="W6" s="17">
        <v>1388.376</v>
      </c>
      <c r="X6" s="17">
        <v>1523.0900000000001</v>
      </c>
      <c r="Y6" s="17">
        <v>1619.6959999999999</v>
      </c>
      <c r="Z6" s="17">
        <v>1730.77</v>
      </c>
      <c r="AA6" s="17">
        <v>1770.508</v>
      </c>
      <c r="AB6" s="17">
        <v>1857.94</v>
      </c>
      <c r="AC6" s="17">
        <v>1881.076</v>
      </c>
      <c r="AD6" s="17">
        <v>1980.3019999999999</v>
      </c>
      <c r="AE6" s="17">
        <v>2037.2080000000001</v>
      </c>
      <c r="AF6" s="17">
        <v>2131.4939999999997</v>
      </c>
      <c r="AG6" s="17">
        <v>2145.7919999999999</v>
      </c>
      <c r="AH6" s="17">
        <v>2161.712</v>
      </c>
      <c r="AI6" s="17">
        <v>2257.078</v>
      </c>
      <c r="AJ6" s="17">
        <v>2426.3159999999998</v>
      </c>
      <c r="AK6" s="17">
        <v>2461.94</v>
      </c>
      <c r="AL6" s="17">
        <v>2469.1099999999997</v>
      </c>
      <c r="AM6" s="17">
        <v>2509.21</v>
      </c>
      <c r="AN6" s="17">
        <v>2532.9560000000001</v>
      </c>
      <c r="AO6" s="17">
        <v>2548.0120000000002</v>
      </c>
      <c r="AP6" s="17">
        <v>2570.6480000000001</v>
      </c>
      <c r="AQ6" s="17">
        <v>2616.402</v>
      </c>
      <c r="AR6" s="17">
        <v>2722.6480000000001</v>
      </c>
      <c r="AS6" s="17">
        <v>2894.7259999999997</v>
      </c>
      <c r="AT6" s="17">
        <v>3292.614</v>
      </c>
      <c r="AU6" s="17">
        <v>3927.35</v>
      </c>
      <c r="AV6" s="17">
        <v>4522.1940000000004</v>
      </c>
      <c r="AW6" s="17">
        <v>4924.1460000000006</v>
      </c>
      <c r="AX6" s="17">
        <v>5236.0140000000001</v>
      </c>
      <c r="AY6" s="17">
        <v>5216.7260000000006</v>
      </c>
      <c r="AZ6" s="17">
        <v>5175.9580000000005</v>
      </c>
      <c r="BA6" s="17">
        <v>5079.1759999999995</v>
      </c>
      <c r="BB6" s="17">
        <v>5177.7420000000002</v>
      </c>
      <c r="BC6" s="17">
        <v>5133.2820000000002</v>
      </c>
      <c r="BD6" s="17">
        <v>5358.3360000000002</v>
      </c>
      <c r="BE6" s="17">
        <v>5742.5540000000001</v>
      </c>
      <c r="BF6" s="17">
        <v>5892.3220000000001</v>
      </c>
      <c r="BG6" s="17">
        <v>5952.2659999999996</v>
      </c>
      <c r="BH6" s="17">
        <v>6129.152</v>
      </c>
      <c r="BI6" s="17">
        <v>6107.9740000000002</v>
      </c>
      <c r="BJ6" s="17">
        <v>6120.7819999999992</v>
      </c>
      <c r="BK6" s="17">
        <v>6428.3919999999998</v>
      </c>
      <c r="BL6" s="17">
        <v>6763.1679999999997</v>
      </c>
      <c r="BM6" s="17">
        <v>6770.9459999999999</v>
      </c>
      <c r="BN6" s="17">
        <v>7150.2520000000004</v>
      </c>
      <c r="BO6" s="17">
        <v>7430.1219999999994</v>
      </c>
      <c r="BP6" s="17">
        <v>7826.5380000000005</v>
      </c>
      <c r="BQ6" s="17">
        <v>8088.18</v>
      </c>
      <c r="BR6" s="17">
        <v>8357.6419999999998</v>
      </c>
      <c r="BS6" s="17">
        <v>8935.9140000000007</v>
      </c>
      <c r="BT6" s="17">
        <v>9493.8310000000001</v>
      </c>
      <c r="BU6" s="17">
        <v>9645.4449999999997</v>
      </c>
      <c r="BV6" s="17">
        <v>9655.6749999999993</v>
      </c>
      <c r="BW6" s="17">
        <v>10886.982</v>
      </c>
      <c r="BX6" s="17">
        <v>11489.723</v>
      </c>
      <c r="BY6" s="17">
        <v>12216.832999999999</v>
      </c>
      <c r="BZ6" s="17">
        <v>12809.242</v>
      </c>
      <c r="CA6" s="17">
        <v>14784.911</v>
      </c>
      <c r="CB6" s="17">
        <v>17939.849999999999</v>
      </c>
      <c r="CC6" s="17">
        <v>20845.400000000001</v>
      </c>
      <c r="CD6" s="17">
        <v>23956.799999999999</v>
      </c>
      <c r="CE6" s="17">
        <v>28120.035</v>
      </c>
      <c r="CF6" s="17">
        <v>29320.555999999997</v>
      </c>
      <c r="CG6" s="17">
        <v>30189.371999999999</v>
      </c>
      <c r="CH6" s="17">
        <v>31059.544999999998</v>
      </c>
      <c r="CI6" s="17">
        <v>37070.941999999995</v>
      </c>
      <c r="CJ6" s="17">
        <v>45436.800000000003</v>
      </c>
      <c r="CK6" s="17">
        <v>54420.3</v>
      </c>
      <c r="CL6" s="17">
        <v>63090.400000000001</v>
      </c>
      <c r="CM6" s="17">
        <v>67171.600000000006</v>
      </c>
      <c r="CN6" s="17">
        <v>62793.974000000002</v>
      </c>
      <c r="CO6" s="17">
        <v>56853.8</v>
      </c>
      <c r="CP6" s="17">
        <v>48398.6</v>
      </c>
      <c r="CQ6" s="17">
        <f>'Table 2'!Z12</f>
        <v>48723</v>
      </c>
      <c r="CR6" s="17">
        <f>'Table 2'!AA12</f>
        <v>58826</v>
      </c>
      <c r="CS6" s="17">
        <f>'Table 2'!AB12</f>
        <v>76509</v>
      </c>
      <c r="CT6" s="17">
        <f>'Table 2'!AC12</f>
        <v>90889</v>
      </c>
      <c r="CU6" s="17">
        <f>'Table 2'!AD12</f>
        <v>105466</v>
      </c>
      <c r="CV6" s="17">
        <f>'Table 2'!AE12</f>
        <v>110166</v>
      </c>
      <c r="CW6" s="17">
        <f>'Table 2'!AF12</f>
        <v>111067</v>
      </c>
      <c r="CX6" s="17">
        <f>'Table 2'!AG12</f>
        <v>93664</v>
      </c>
      <c r="CY6" s="17">
        <f>'Table 2'!AH12</f>
        <v>85331</v>
      </c>
      <c r="CZ6" s="17">
        <f>'Table 2'!AI12</f>
        <v>75536</v>
      </c>
      <c r="DA6" s="17">
        <f>'Table 2'!AJ12</f>
        <v>66403</v>
      </c>
      <c r="DB6" s="17">
        <f>'Table 2'!AK12</f>
        <v>63004</v>
      </c>
      <c r="DC6" s="17">
        <f>'Table 2'!AL12</f>
        <v>57435</v>
      </c>
      <c r="DD6" s="17">
        <f>'Table 2'!AM12</f>
        <v>54750</v>
      </c>
      <c r="DE6" s="17">
        <f>'Table 2'!AN12</f>
        <v>55151</v>
      </c>
      <c r="DF6" s="17">
        <f>'Table 2'!AO12</f>
        <v>54070</v>
      </c>
      <c r="DG6" s="17">
        <f>'Table 2'!AP12</f>
        <v>53264</v>
      </c>
      <c r="DH6" s="17">
        <f>'Table 2'!AQ12</f>
        <v>55442</v>
      </c>
      <c r="DI6" s="17">
        <f>'Table 2'!AR12</f>
        <v>101147</v>
      </c>
      <c r="DJ6" s="17">
        <f>'Table 2'!AS12</f>
        <v>147133</v>
      </c>
      <c r="DK6" s="17">
        <f>'Table 2'!AT12</f>
        <v>191292</v>
      </c>
      <c r="DL6" s="17">
        <f>'Table 2'!AU12</f>
        <v>233976</v>
      </c>
      <c r="DM6" s="17">
        <f>'Table 2'!AV12</f>
        <v>257378</v>
      </c>
      <c r="DN6" s="17">
        <f>'Table 2'!AW12</f>
        <v>319487</v>
      </c>
      <c r="DO6" s="17">
        <f>'Table 2'!AX12</f>
        <v>368738</v>
      </c>
      <c r="DP6" s="17">
        <f>'Table 2'!AY12</f>
        <v>420420</v>
      </c>
      <c r="DQ6" s="17">
        <f>'Table 2'!AZ12</f>
        <v>500979</v>
      </c>
      <c r="DR6" s="17">
        <f>'Table 2'!BA12</f>
        <v>531937</v>
      </c>
      <c r="DS6" s="17">
        <f>'Table 2'!BB12</f>
        <v>541992</v>
      </c>
      <c r="DT6" s="17">
        <f>'Table 2'!BC12</f>
        <v>684298</v>
      </c>
      <c r="DU6" s="17">
        <f>'Table 2'!BD12</f>
        <v>816991</v>
      </c>
      <c r="DV6" s="17">
        <f>'Table 2'!BE12</f>
        <v>919000</v>
      </c>
      <c r="DW6" s="17">
        <f>'Table 2'!BF12</f>
        <v>1017000</v>
      </c>
      <c r="DX6" s="17">
        <f>'Table 2'!BG12</f>
        <v>1110000</v>
      </c>
      <c r="DY6" s="17">
        <f>'Table 2'!BH12</f>
        <v>1189000</v>
      </c>
      <c r="DZ6" s="17"/>
    </row>
    <row r="7" spans="1:157">
      <c r="A7" s="30" t="s">
        <v>440</v>
      </c>
      <c r="B7" s="2" t="s">
        <v>81</v>
      </c>
      <c r="E7" s="17">
        <v>0</v>
      </c>
      <c r="F7" s="17">
        <v>0</v>
      </c>
      <c r="G7" s="17">
        <v>0</v>
      </c>
      <c r="H7" s="17">
        <v>0</v>
      </c>
      <c r="I7" s="17">
        <v>0</v>
      </c>
      <c r="J7" s="17">
        <v>0</v>
      </c>
      <c r="K7" s="17">
        <v>0</v>
      </c>
      <c r="L7" s="17">
        <v>0</v>
      </c>
      <c r="M7" s="17">
        <v>0</v>
      </c>
      <c r="N7" s="17">
        <v>0</v>
      </c>
      <c r="O7" s="17">
        <v>11.794</v>
      </c>
      <c r="P7" s="17">
        <v>12.744</v>
      </c>
      <c r="Q7" s="17">
        <v>14.862</v>
      </c>
      <c r="R7" s="17">
        <v>18.79</v>
      </c>
      <c r="S7" s="17">
        <v>53.304000000000002</v>
      </c>
      <c r="T7" s="17">
        <v>175.22399999999999</v>
      </c>
      <c r="U7" s="17">
        <v>295.80200000000002</v>
      </c>
      <c r="V7" s="17">
        <v>518.50400000000002</v>
      </c>
      <c r="W7" s="17">
        <v>593.4</v>
      </c>
      <c r="X7" s="17">
        <v>681.57</v>
      </c>
      <c r="Y7" s="17">
        <v>690.822</v>
      </c>
      <c r="Z7" s="17">
        <v>706.70600000000002</v>
      </c>
      <c r="AA7" s="17">
        <v>694.25800000000004</v>
      </c>
      <c r="AB7" s="17">
        <v>701.03599999999994</v>
      </c>
      <c r="AC7" s="17">
        <v>700.96400000000006</v>
      </c>
      <c r="AD7" s="17">
        <v>735.50199999999995</v>
      </c>
      <c r="AE7" s="17">
        <v>724.03</v>
      </c>
      <c r="AF7" s="17">
        <v>735.31</v>
      </c>
      <c r="AG7" s="17">
        <v>744.32600000000002</v>
      </c>
      <c r="AH7" s="17">
        <v>756.25</v>
      </c>
      <c r="AI7" s="17">
        <v>778.97400000000005</v>
      </c>
      <c r="AJ7" s="17">
        <v>679.87199999999996</v>
      </c>
      <c r="AK7" s="17">
        <v>679.63800000000003</v>
      </c>
      <c r="AL7" s="17">
        <v>663.596</v>
      </c>
      <c r="AM7" s="17">
        <v>666.32600000000002</v>
      </c>
      <c r="AN7" s="17">
        <v>659.048</v>
      </c>
      <c r="AO7" s="17">
        <v>651.22799999999995</v>
      </c>
      <c r="AP7" s="17">
        <v>659.56399999999996</v>
      </c>
      <c r="AQ7" s="17">
        <v>676.23800000000006</v>
      </c>
      <c r="AR7" s="17">
        <v>757.73400000000004</v>
      </c>
      <c r="AS7" s="17">
        <v>911.57799999999997</v>
      </c>
      <c r="AT7" s="17">
        <v>1325.442</v>
      </c>
      <c r="AU7" s="17">
        <v>2039.588</v>
      </c>
      <c r="AV7" s="17">
        <v>2708.59</v>
      </c>
      <c r="AW7" s="17">
        <v>3151.76</v>
      </c>
      <c r="AX7" s="17">
        <v>3465.076</v>
      </c>
      <c r="AY7" s="17">
        <v>3467.2460000000001</v>
      </c>
      <c r="AZ7" s="17">
        <v>3388.1860000000001</v>
      </c>
      <c r="BA7" s="17">
        <v>3274.9859999999999</v>
      </c>
      <c r="BB7" s="17">
        <v>3272.058</v>
      </c>
      <c r="BC7" s="17">
        <v>3119.578</v>
      </c>
      <c r="BD7" s="17">
        <v>3204.03</v>
      </c>
      <c r="BE7" s="17">
        <v>3384.7139999999999</v>
      </c>
      <c r="BF7" s="17">
        <v>3362.9760000000001</v>
      </c>
      <c r="BG7" s="17">
        <v>3286.7</v>
      </c>
      <c r="BH7" s="17">
        <v>3295.37</v>
      </c>
      <c r="BI7" s="17">
        <v>3142.86</v>
      </c>
      <c r="BJ7" s="17">
        <v>2846.7179999999998</v>
      </c>
      <c r="BK7" s="17">
        <v>2692.8220000000001</v>
      </c>
      <c r="BL7" s="17">
        <v>2614.2280000000001</v>
      </c>
      <c r="BM7" s="17">
        <v>2436.7600000000002</v>
      </c>
      <c r="BN7" s="17">
        <v>2379</v>
      </c>
      <c r="BO7" s="17">
        <v>2457.7399999999998</v>
      </c>
      <c r="BP7" s="17">
        <v>2517.386</v>
      </c>
      <c r="BQ7" s="17">
        <v>2479.1680000000001</v>
      </c>
      <c r="BR7" s="17">
        <v>2470.1959999999999</v>
      </c>
      <c r="BS7" s="17">
        <v>2611.0340000000001</v>
      </c>
      <c r="BT7" s="17">
        <v>2868.259</v>
      </c>
      <c r="BU7" s="17">
        <v>2838.3989999999999</v>
      </c>
      <c r="BV7" s="17">
        <v>2840.7069999999999</v>
      </c>
      <c r="BW7" s="17">
        <v>3067.0340000000001</v>
      </c>
      <c r="BX7" s="17">
        <v>3117.4119999999998</v>
      </c>
      <c r="BY7" s="17">
        <v>3283.7910000000002</v>
      </c>
      <c r="BZ7" s="17">
        <v>3420.6959999999999</v>
      </c>
      <c r="CA7" s="17">
        <v>4955.634</v>
      </c>
      <c r="CB7" s="17">
        <v>7947.9110000000001</v>
      </c>
      <c r="CC7" s="17">
        <v>10016.902</v>
      </c>
      <c r="CD7" s="17">
        <v>12450.531999999999</v>
      </c>
      <c r="CE7" s="17">
        <v>15744.133</v>
      </c>
      <c r="CF7" s="17">
        <v>16534.867999999999</v>
      </c>
      <c r="CG7" s="17">
        <v>16330.641</v>
      </c>
      <c r="CH7" s="17">
        <v>16566.781999999999</v>
      </c>
      <c r="CI7" s="17">
        <v>21656.82</v>
      </c>
      <c r="CJ7" s="17">
        <v>29132.767</v>
      </c>
      <c r="CK7" s="17">
        <v>37532.65</v>
      </c>
      <c r="CL7" s="17">
        <v>45098.108</v>
      </c>
      <c r="CM7" s="17">
        <v>48880.19</v>
      </c>
      <c r="CN7" s="17">
        <v>44825.843000000001</v>
      </c>
      <c r="CO7" s="17">
        <v>39725.709000000003</v>
      </c>
      <c r="CP7" s="17">
        <v>32018.620999999999</v>
      </c>
      <c r="CQ7" s="17">
        <v>33088.553</v>
      </c>
      <c r="CR7" s="17">
        <v>45721.673999999999</v>
      </c>
      <c r="CS7" s="17">
        <v>65797.027000000002</v>
      </c>
      <c r="CT7" s="17">
        <v>81196.501999999993</v>
      </c>
      <c r="CU7" s="17">
        <v>97489.627999999997</v>
      </c>
      <c r="CV7" s="17">
        <v>105806.133</v>
      </c>
      <c r="CW7" s="17">
        <v>107400.322</v>
      </c>
      <c r="CX7" s="17">
        <v>92058.554999999993</v>
      </c>
      <c r="CY7" s="17">
        <v>83916.399000000005</v>
      </c>
      <c r="CZ7" s="17">
        <v>74422.637000000002</v>
      </c>
      <c r="DA7" s="17">
        <v>65751.418999999994</v>
      </c>
      <c r="DB7" s="17">
        <v>62501.262999999999</v>
      </c>
      <c r="DC7" s="17">
        <f>DC6</f>
        <v>57435</v>
      </c>
      <c r="DD7" s="17">
        <f t="shared" ref="DD7:DY7" si="0">DD6</f>
        <v>54750</v>
      </c>
      <c r="DE7" s="17">
        <f t="shared" si="0"/>
        <v>55151</v>
      </c>
      <c r="DF7" s="17">
        <f t="shared" si="0"/>
        <v>54070</v>
      </c>
      <c r="DG7" s="17">
        <f t="shared" si="0"/>
        <v>53264</v>
      </c>
      <c r="DH7" s="17">
        <f t="shared" si="0"/>
        <v>55442</v>
      </c>
      <c r="DI7" s="17">
        <f t="shared" si="0"/>
        <v>101147</v>
      </c>
      <c r="DJ7" s="17">
        <f t="shared" si="0"/>
        <v>147133</v>
      </c>
      <c r="DK7" s="17">
        <f t="shared" si="0"/>
        <v>191292</v>
      </c>
      <c r="DL7" s="17">
        <f t="shared" si="0"/>
        <v>233976</v>
      </c>
      <c r="DM7" s="17">
        <f t="shared" si="0"/>
        <v>257378</v>
      </c>
      <c r="DN7" s="17">
        <f t="shared" si="0"/>
        <v>319487</v>
      </c>
      <c r="DO7" s="17">
        <f t="shared" si="0"/>
        <v>368738</v>
      </c>
      <c r="DP7" s="17">
        <f t="shared" si="0"/>
        <v>420420</v>
      </c>
      <c r="DQ7" s="17">
        <f t="shared" si="0"/>
        <v>500979</v>
      </c>
      <c r="DR7" s="17">
        <f t="shared" si="0"/>
        <v>531937</v>
      </c>
      <c r="DS7" s="17">
        <f t="shared" si="0"/>
        <v>541992</v>
      </c>
      <c r="DT7" s="17">
        <f t="shared" si="0"/>
        <v>684298</v>
      </c>
      <c r="DU7" s="17">
        <f t="shared" si="0"/>
        <v>816991</v>
      </c>
      <c r="DV7" s="17">
        <f t="shared" si="0"/>
        <v>919000</v>
      </c>
      <c r="DW7" s="17">
        <f t="shared" si="0"/>
        <v>1017000</v>
      </c>
      <c r="DX7" s="17">
        <f t="shared" si="0"/>
        <v>1110000</v>
      </c>
      <c r="DY7" s="17">
        <f t="shared" si="0"/>
        <v>1189000</v>
      </c>
      <c r="DZ7" s="17"/>
    </row>
    <row r="8" spans="1:157" s="1" customFormat="1">
      <c r="A8" s="62" t="s">
        <v>441</v>
      </c>
      <c r="B8" s="2" t="s">
        <v>81</v>
      </c>
      <c r="C8" s="75" t="s">
        <v>17</v>
      </c>
      <c r="E8" s="17">
        <v>0</v>
      </c>
      <c r="F8" s="17">
        <v>0</v>
      </c>
      <c r="G8" s="17">
        <v>0</v>
      </c>
      <c r="H8" s="17">
        <v>0</v>
      </c>
      <c r="I8" s="17">
        <v>0</v>
      </c>
      <c r="J8" s="17">
        <v>0</v>
      </c>
      <c r="K8" s="17">
        <v>0</v>
      </c>
      <c r="L8" s="17">
        <v>0</v>
      </c>
      <c r="M8" s="17">
        <v>0</v>
      </c>
      <c r="N8" s="17">
        <v>0</v>
      </c>
      <c r="O8" s="17">
        <v>0</v>
      </c>
      <c r="P8" s="17">
        <v>0</v>
      </c>
      <c r="Q8" s="17">
        <v>0</v>
      </c>
      <c r="R8" s="17">
        <v>0</v>
      </c>
      <c r="S8" s="17">
        <v>29.686</v>
      </c>
      <c r="T8" s="17">
        <v>147.09800000000001</v>
      </c>
      <c r="U8" s="17">
        <v>268.70400000000001</v>
      </c>
      <c r="V8" s="17">
        <v>487.8</v>
      </c>
      <c r="W8" s="17">
        <v>560.51599999999996</v>
      </c>
      <c r="X8" s="17">
        <v>646.53800000000001</v>
      </c>
      <c r="Y8" s="17">
        <v>663.54600000000005</v>
      </c>
      <c r="Z8" s="17">
        <v>666.19</v>
      </c>
      <c r="AA8" s="17">
        <v>653.90200000000004</v>
      </c>
      <c r="AB8" s="17">
        <v>632.32399999999996</v>
      </c>
      <c r="AC8" s="17">
        <v>622.38800000000003</v>
      </c>
      <c r="AD8" s="17">
        <v>615.70600000000002</v>
      </c>
      <c r="AE8" s="17">
        <v>604</v>
      </c>
      <c r="AF8" s="17">
        <v>596.49</v>
      </c>
      <c r="AG8" s="17">
        <v>584.55799999999999</v>
      </c>
      <c r="AH8" s="17">
        <v>579.976</v>
      </c>
      <c r="AI8" s="17">
        <v>570.75599999999997</v>
      </c>
      <c r="AJ8" s="17">
        <v>418.29</v>
      </c>
      <c r="AK8" s="17">
        <v>413.01600000000002</v>
      </c>
      <c r="AL8" s="17">
        <v>406.18599999999998</v>
      </c>
      <c r="AM8" s="17">
        <v>402.91399999999999</v>
      </c>
      <c r="AN8" s="17">
        <v>400.12799999999999</v>
      </c>
      <c r="AO8" s="17">
        <v>393.60599999999999</v>
      </c>
      <c r="AP8" s="17">
        <v>385.55399999999997</v>
      </c>
      <c r="AQ8" s="17">
        <v>378.11399999999998</v>
      </c>
      <c r="AR8" s="17">
        <v>481.62799999999999</v>
      </c>
      <c r="AS8" s="17">
        <v>633.11800000000005</v>
      </c>
      <c r="AT8" s="17">
        <v>1046.94</v>
      </c>
      <c r="AU8" s="17">
        <v>1773.126</v>
      </c>
      <c r="AV8" s="17">
        <v>2454.3879999999999</v>
      </c>
      <c r="AW8" s="17">
        <v>2906.6819999999998</v>
      </c>
      <c r="AX8" s="17">
        <v>3210.462</v>
      </c>
      <c r="AY8" s="17">
        <v>3202.37</v>
      </c>
      <c r="AZ8" s="17">
        <v>3105.9160000000002</v>
      </c>
      <c r="BA8" s="17">
        <v>2978.1880000000001</v>
      </c>
      <c r="BB8" s="17">
        <v>2954.7240000000002</v>
      </c>
      <c r="BC8" s="17">
        <v>2781.68</v>
      </c>
      <c r="BD8" s="17">
        <v>2814.502</v>
      </c>
      <c r="BE8" s="17">
        <v>2935.002</v>
      </c>
      <c r="BF8" s="17">
        <v>2848.1019999999999</v>
      </c>
      <c r="BG8" s="17">
        <v>2715.7339999999999</v>
      </c>
      <c r="BH8" s="17">
        <v>2646.55</v>
      </c>
      <c r="BI8" s="17">
        <v>2455.596</v>
      </c>
      <c r="BJ8" s="17">
        <v>2112.9319999999998</v>
      </c>
      <c r="BK8" s="17">
        <v>1793.972</v>
      </c>
      <c r="BL8" s="17">
        <v>1627.212</v>
      </c>
      <c r="BM8" s="17">
        <v>1442.68</v>
      </c>
      <c r="BN8" s="17">
        <v>1256.95</v>
      </c>
      <c r="BO8" s="17">
        <v>0</v>
      </c>
      <c r="BP8" s="17">
        <v>0</v>
      </c>
      <c r="BQ8" s="17">
        <v>0</v>
      </c>
      <c r="BR8" s="17">
        <v>0</v>
      </c>
      <c r="BS8" s="17">
        <v>0</v>
      </c>
      <c r="BT8" s="17">
        <v>0</v>
      </c>
      <c r="BU8" s="17">
        <v>0</v>
      </c>
      <c r="BV8" s="17">
        <v>0</v>
      </c>
      <c r="BW8" s="17">
        <v>0</v>
      </c>
      <c r="BX8" s="17">
        <v>0</v>
      </c>
      <c r="BY8" s="17">
        <v>0</v>
      </c>
      <c r="BZ8" s="17">
        <v>0</v>
      </c>
      <c r="CA8" s="17">
        <v>0</v>
      </c>
      <c r="CB8" s="17">
        <v>0</v>
      </c>
      <c r="CC8" s="17">
        <v>0</v>
      </c>
      <c r="CD8" s="17">
        <v>0</v>
      </c>
      <c r="CE8" s="17">
        <v>0</v>
      </c>
      <c r="CF8" s="17">
        <v>0</v>
      </c>
      <c r="CG8" s="17">
        <v>0</v>
      </c>
      <c r="CH8" s="17">
        <v>0</v>
      </c>
      <c r="CI8" s="17">
        <v>0</v>
      </c>
      <c r="CJ8" s="17">
        <v>0</v>
      </c>
      <c r="CK8" s="17">
        <v>0</v>
      </c>
      <c r="CL8" s="17">
        <v>0</v>
      </c>
      <c r="CM8" s="17">
        <v>0</v>
      </c>
      <c r="CN8" s="17">
        <v>0</v>
      </c>
      <c r="CO8" s="17">
        <v>0</v>
      </c>
      <c r="CP8" s="17">
        <v>0</v>
      </c>
      <c r="CQ8" s="17">
        <v>0</v>
      </c>
      <c r="CR8" s="17">
        <v>0</v>
      </c>
      <c r="CS8" s="17">
        <v>0</v>
      </c>
      <c r="CT8" s="17">
        <v>0</v>
      </c>
      <c r="CU8" s="17">
        <v>0</v>
      </c>
      <c r="CV8" s="17">
        <v>0</v>
      </c>
      <c r="CW8" s="17">
        <v>0</v>
      </c>
      <c r="CX8" s="17">
        <v>0</v>
      </c>
      <c r="CY8" s="17">
        <v>0</v>
      </c>
      <c r="CZ8" s="17">
        <v>0</v>
      </c>
      <c r="DA8" s="17">
        <v>0</v>
      </c>
      <c r="DB8" s="17">
        <v>0</v>
      </c>
      <c r="DC8" s="17">
        <v>0</v>
      </c>
      <c r="DD8" s="17">
        <v>0</v>
      </c>
      <c r="DE8" s="17">
        <v>0</v>
      </c>
      <c r="DF8" s="17">
        <v>0</v>
      </c>
      <c r="DG8" s="17">
        <v>0</v>
      </c>
      <c r="DH8" s="17">
        <v>0</v>
      </c>
      <c r="DI8" s="17">
        <v>0</v>
      </c>
      <c r="DJ8" s="17">
        <v>0</v>
      </c>
      <c r="DK8" s="17">
        <v>0</v>
      </c>
      <c r="DL8" s="17">
        <v>0</v>
      </c>
      <c r="DM8" s="17">
        <v>0</v>
      </c>
      <c r="DN8" s="17">
        <v>0</v>
      </c>
      <c r="DO8" s="17">
        <v>0</v>
      </c>
      <c r="DP8" s="17">
        <v>0</v>
      </c>
      <c r="DQ8" s="17">
        <v>0</v>
      </c>
      <c r="DR8" s="17">
        <v>0</v>
      </c>
      <c r="DS8" s="17">
        <v>0</v>
      </c>
      <c r="DT8" s="17">
        <v>0</v>
      </c>
      <c r="DU8" s="17">
        <v>0</v>
      </c>
      <c r="DV8" s="17">
        <v>0</v>
      </c>
      <c r="DW8" s="17">
        <v>0</v>
      </c>
      <c r="DX8" s="17">
        <v>0</v>
      </c>
      <c r="DY8" s="17">
        <v>0</v>
      </c>
      <c r="DZ8" s="17"/>
    </row>
    <row r="9" spans="1:157" s="1" customFormat="1">
      <c r="A9" s="62" t="s">
        <v>442</v>
      </c>
      <c r="B9" s="2" t="s">
        <v>81</v>
      </c>
      <c r="E9" s="17">
        <v>0</v>
      </c>
      <c r="F9" s="17">
        <v>0</v>
      </c>
      <c r="G9" s="17">
        <v>0</v>
      </c>
      <c r="H9" s="17">
        <v>0</v>
      </c>
      <c r="I9" s="17">
        <v>0</v>
      </c>
      <c r="J9" s="17">
        <v>0</v>
      </c>
      <c r="K9" s="17">
        <v>0</v>
      </c>
      <c r="L9" s="17">
        <v>0</v>
      </c>
      <c r="M9" s="17">
        <v>0</v>
      </c>
      <c r="N9" s="17">
        <v>0</v>
      </c>
      <c r="O9" s="17">
        <v>11.794</v>
      </c>
      <c r="P9" s="17">
        <v>12.744</v>
      </c>
      <c r="Q9" s="17">
        <v>14.862</v>
      </c>
      <c r="R9" s="17">
        <v>18.79</v>
      </c>
      <c r="S9" s="17">
        <v>23.617999999999999</v>
      </c>
      <c r="T9" s="17">
        <v>28.126000000000001</v>
      </c>
      <c r="U9" s="17">
        <v>27.097999999999999</v>
      </c>
      <c r="V9" s="17">
        <v>30.704000000000001</v>
      </c>
      <c r="W9" s="17">
        <v>32.884</v>
      </c>
      <c r="X9" s="17">
        <v>35.031999999999996</v>
      </c>
      <c r="Y9" s="17">
        <v>27.276</v>
      </c>
      <c r="Z9" s="17">
        <v>40.515999999999998</v>
      </c>
      <c r="AA9" s="17">
        <v>40.356000000000002</v>
      </c>
      <c r="AB9" s="17">
        <v>68.712000000000003</v>
      </c>
      <c r="AC9" s="17">
        <v>78.575999999999993</v>
      </c>
      <c r="AD9" s="17">
        <v>119.79600000000001</v>
      </c>
      <c r="AE9" s="17">
        <v>120.03</v>
      </c>
      <c r="AF9" s="17">
        <v>138.82</v>
      </c>
      <c r="AG9" s="17">
        <v>159.768</v>
      </c>
      <c r="AH9" s="17">
        <v>176.274</v>
      </c>
      <c r="AI9" s="17">
        <v>208.21799999999999</v>
      </c>
      <c r="AJ9" s="17">
        <v>261.58199999999999</v>
      </c>
      <c r="AK9" s="17">
        <v>266.62200000000001</v>
      </c>
      <c r="AL9" s="17">
        <v>257.41000000000003</v>
      </c>
      <c r="AM9" s="17">
        <v>263.41199999999998</v>
      </c>
      <c r="AN9" s="17">
        <v>258.92</v>
      </c>
      <c r="AO9" s="17">
        <v>257.62200000000001</v>
      </c>
      <c r="AP9" s="17">
        <v>274.01</v>
      </c>
      <c r="AQ9" s="17">
        <v>298.12400000000002</v>
      </c>
      <c r="AR9" s="17">
        <v>276.10599999999999</v>
      </c>
      <c r="AS9" s="17">
        <v>278.45999999999998</v>
      </c>
      <c r="AT9" s="17">
        <v>278.50200000000001</v>
      </c>
      <c r="AU9" s="17">
        <v>266.46199999999999</v>
      </c>
      <c r="AV9" s="17">
        <v>254.202</v>
      </c>
      <c r="AW9" s="17">
        <v>245.078</v>
      </c>
      <c r="AX9" s="17">
        <v>254.614</v>
      </c>
      <c r="AY9" s="17">
        <v>264.87599999999998</v>
      </c>
      <c r="AZ9" s="17">
        <v>282.27</v>
      </c>
      <c r="BA9" s="17">
        <v>296.798</v>
      </c>
      <c r="BB9" s="17">
        <v>317.334</v>
      </c>
      <c r="BC9" s="17">
        <v>337.89800000000002</v>
      </c>
      <c r="BD9" s="17">
        <v>389.52800000000002</v>
      </c>
      <c r="BE9" s="17">
        <v>449.71199999999999</v>
      </c>
      <c r="BF9" s="17">
        <v>514.87400000000002</v>
      </c>
      <c r="BG9" s="17">
        <v>570.96600000000001</v>
      </c>
      <c r="BH9" s="17">
        <v>648.82000000000005</v>
      </c>
      <c r="BI9" s="17">
        <v>687.26400000000001</v>
      </c>
      <c r="BJ9" s="17">
        <v>733.78599999999994</v>
      </c>
      <c r="BK9" s="17">
        <v>898.85</v>
      </c>
      <c r="BL9" s="17">
        <v>987.01599999999996</v>
      </c>
      <c r="BM9" s="17">
        <v>994.08</v>
      </c>
      <c r="BN9" s="17">
        <v>1122.05</v>
      </c>
      <c r="BO9" s="17">
        <v>2457.7399999999998</v>
      </c>
      <c r="BP9" s="17">
        <v>2517.386</v>
      </c>
      <c r="BQ9" s="17">
        <v>2479.1680000000001</v>
      </c>
      <c r="BR9" s="17">
        <v>2470.1959999999999</v>
      </c>
      <c r="BS9" s="17">
        <v>2611.0340000000001</v>
      </c>
      <c r="BT9" s="17">
        <v>2868.259</v>
      </c>
      <c r="BU9" s="17">
        <v>2838.3989999999999</v>
      </c>
      <c r="BV9" s="17">
        <v>2840.7069999999999</v>
      </c>
      <c r="BW9" s="17">
        <v>3067.0340000000001</v>
      </c>
      <c r="BX9" s="17">
        <v>3117.4119999999998</v>
      </c>
      <c r="BY9" s="17">
        <v>3283.7910000000002</v>
      </c>
      <c r="BZ9" s="17">
        <v>3420.6959999999999</v>
      </c>
      <c r="CA9" s="17">
        <v>4955.634</v>
      </c>
      <c r="CB9" s="17">
        <v>7947.9110000000001</v>
      </c>
      <c r="CC9" s="17">
        <v>10016.902</v>
      </c>
      <c r="CD9" s="17">
        <v>12450.531999999999</v>
      </c>
      <c r="CE9" s="17">
        <v>15744.133</v>
      </c>
      <c r="CF9" s="17">
        <v>16534.867999999999</v>
      </c>
      <c r="CG9" s="17">
        <v>16330.641</v>
      </c>
      <c r="CH9" s="17">
        <v>16566.781999999999</v>
      </c>
      <c r="CI9" s="17">
        <v>21656.82</v>
      </c>
      <c r="CJ9" s="17">
        <v>29132.767</v>
      </c>
      <c r="CK9" s="17">
        <v>37532.65</v>
      </c>
      <c r="CL9" s="17">
        <v>45098.108</v>
      </c>
      <c r="CM9" s="17">
        <v>48880.19</v>
      </c>
      <c r="CN9" s="17">
        <v>44825.843000000001</v>
      </c>
      <c r="CO9" s="17">
        <v>39725.709000000003</v>
      </c>
      <c r="CP9" s="17">
        <v>32018.620999999999</v>
      </c>
      <c r="CQ9" s="17">
        <v>33088.553</v>
      </c>
      <c r="CR9" s="17">
        <v>45721.673999999999</v>
      </c>
      <c r="CS9" s="17">
        <v>65797.027000000002</v>
      </c>
      <c r="CT9" s="17">
        <v>81196.501999999993</v>
      </c>
      <c r="CU9" s="17">
        <v>97489.627999999997</v>
      </c>
      <c r="CV9" s="17">
        <v>105806.133</v>
      </c>
      <c r="CW9" s="17">
        <v>107400.322</v>
      </c>
      <c r="CX9" s="17">
        <v>92058.554999999993</v>
      </c>
      <c r="CY9" s="17">
        <v>83916.399000000005</v>
      </c>
      <c r="CZ9" s="17">
        <v>74422.637000000002</v>
      </c>
      <c r="DA9" s="17">
        <v>65751.418999999994</v>
      </c>
      <c r="DB9" s="17">
        <v>62501.262999999999</v>
      </c>
      <c r="DC9" s="17">
        <f>DC7</f>
        <v>57435</v>
      </c>
      <c r="DD9" s="17">
        <f t="shared" ref="DD9:DY9" si="1">DD7</f>
        <v>54750</v>
      </c>
      <c r="DE9" s="17">
        <f t="shared" si="1"/>
        <v>55151</v>
      </c>
      <c r="DF9" s="17">
        <f t="shared" si="1"/>
        <v>54070</v>
      </c>
      <c r="DG9" s="17">
        <f t="shared" si="1"/>
        <v>53264</v>
      </c>
      <c r="DH9" s="17">
        <f t="shared" si="1"/>
        <v>55442</v>
      </c>
      <c r="DI9" s="17">
        <f t="shared" si="1"/>
        <v>101147</v>
      </c>
      <c r="DJ9" s="17">
        <f t="shared" si="1"/>
        <v>147133</v>
      </c>
      <c r="DK9" s="17">
        <f t="shared" si="1"/>
        <v>191292</v>
      </c>
      <c r="DL9" s="17">
        <f t="shared" si="1"/>
        <v>233976</v>
      </c>
      <c r="DM9" s="17">
        <f t="shared" si="1"/>
        <v>257378</v>
      </c>
      <c r="DN9" s="17">
        <f t="shared" si="1"/>
        <v>319487</v>
      </c>
      <c r="DO9" s="17">
        <f t="shared" si="1"/>
        <v>368738</v>
      </c>
      <c r="DP9" s="17">
        <f t="shared" si="1"/>
        <v>420420</v>
      </c>
      <c r="DQ9" s="17">
        <f t="shared" si="1"/>
        <v>500979</v>
      </c>
      <c r="DR9" s="17">
        <f t="shared" si="1"/>
        <v>531937</v>
      </c>
      <c r="DS9" s="17">
        <f t="shared" si="1"/>
        <v>541992</v>
      </c>
      <c r="DT9" s="17">
        <f t="shared" si="1"/>
        <v>684298</v>
      </c>
      <c r="DU9" s="17">
        <f t="shared" si="1"/>
        <v>816991</v>
      </c>
      <c r="DV9" s="17">
        <f t="shared" si="1"/>
        <v>919000</v>
      </c>
      <c r="DW9" s="17">
        <f t="shared" si="1"/>
        <v>1017000</v>
      </c>
      <c r="DX9" s="17">
        <f t="shared" si="1"/>
        <v>1110000</v>
      </c>
      <c r="DY9" s="17">
        <f t="shared" si="1"/>
        <v>1189000</v>
      </c>
      <c r="DZ9" s="17"/>
    </row>
    <row r="10" spans="1:157" s="1" customFormat="1">
      <c r="A10" s="30" t="s">
        <v>443</v>
      </c>
      <c r="B10" s="2" t="s">
        <v>81</v>
      </c>
      <c r="E10" s="17">
        <v>421.87799999999999</v>
      </c>
      <c r="F10" s="17">
        <v>438.56400000000002</v>
      </c>
      <c r="G10" s="17">
        <v>455.93400000000003</v>
      </c>
      <c r="H10" s="17">
        <v>466.61399999999998</v>
      </c>
      <c r="I10" s="17">
        <v>472.41199999999998</v>
      </c>
      <c r="J10" s="17">
        <v>486.94799999999998</v>
      </c>
      <c r="K10" s="17">
        <v>489.47199999999998</v>
      </c>
      <c r="L10" s="17">
        <v>495.94600000000003</v>
      </c>
      <c r="M10" s="17">
        <v>512.678</v>
      </c>
      <c r="N10" s="17">
        <v>521.77599999999995</v>
      </c>
      <c r="O10" s="17">
        <v>531.73</v>
      </c>
      <c r="P10" s="17">
        <v>557.01599999999996</v>
      </c>
      <c r="Q10" s="17">
        <v>587.404</v>
      </c>
      <c r="R10" s="17">
        <v>640.50800000000004</v>
      </c>
      <c r="S10" s="17">
        <v>687.88599999999997</v>
      </c>
      <c r="T10" s="17">
        <v>717.47400000000005</v>
      </c>
      <c r="U10" s="17">
        <v>750.88</v>
      </c>
      <c r="V10" s="17">
        <v>790.50400000000002</v>
      </c>
      <c r="W10" s="17">
        <v>794.976</v>
      </c>
      <c r="X10" s="17">
        <v>841.52</v>
      </c>
      <c r="Y10" s="17">
        <v>928.87400000000002</v>
      </c>
      <c r="Z10" s="17">
        <v>1024.0640000000001</v>
      </c>
      <c r="AA10" s="17">
        <v>1076.25</v>
      </c>
      <c r="AB10" s="17">
        <v>1156.904</v>
      </c>
      <c r="AC10" s="17">
        <v>1180.1120000000001</v>
      </c>
      <c r="AD10" s="17">
        <v>1244.8</v>
      </c>
      <c r="AE10" s="17">
        <v>1313.1780000000001</v>
      </c>
      <c r="AF10" s="17">
        <v>1396.184</v>
      </c>
      <c r="AG10" s="17">
        <v>1401.4659999999999</v>
      </c>
      <c r="AH10" s="17">
        <v>1405.462</v>
      </c>
      <c r="AI10" s="17">
        <v>1478.104</v>
      </c>
      <c r="AJ10" s="17">
        <v>1746.444</v>
      </c>
      <c r="AK10" s="17">
        <v>1782.3019999999999</v>
      </c>
      <c r="AL10" s="17">
        <v>1805.5139999999999</v>
      </c>
      <c r="AM10" s="17">
        <v>1842.884</v>
      </c>
      <c r="AN10" s="17">
        <v>1873.9079999999999</v>
      </c>
      <c r="AO10" s="17">
        <v>1896.7840000000001</v>
      </c>
      <c r="AP10" s="17">
        <v>1911.0840000000001</v>
      </c>
      <c r="AQ10" s="17">
        <v>1940.164</v>
      </c>
      <c r="AR10" s="17">
        <v>1964.914</v>
      </c>
      <c r="AS10" s="17">
        <v>1983.1479999999999</v>
      </c>
      <c r="AT10" s="17">
        <v>1967.172</v>
      </c>
      <c r="AU10" s="17">
        <v>1887.7619999999999</v>
      </c>
      <c r="AV10" s="17">
        <v>1813.604</v>
      </c>
      <c r="AW10" s="17">
        <v>1772.386</v>
      </c>
      <c r="AX10" s="17">
        <v>1770.9380000000001</v>
      </c>
      <c r="AY10" s="17">
        <v>1749.48</v>
      </c>
      <c r="AZ10" s="17">
        <v>1787.7719999999999</v>
      </c>
      <c r="BA10" s="17">
        <v>1804.19</v>
      </c>
      <c r="BB10" s="17">
        <v>1905.684</v>
      </c>
      <c r="BC10" s="17">
        <v>2013.704</v>
      </c>
      <c r="BD10" s="17">
        <v>2154.306</v>
      </c>
      <c r="BE10" s="17">
        <v>2357.84</v>
      </c>
      <c r="BF10" s="17">
        <v>2529.346</v>
      </c>
      <c r="BG10" s="17">
        <v>2665.5659999999998</v>
      </c>
      <c r="BH10" s="17">
        <v>2833.7820000000002</v>
      </c>
      <c r="BI10" s="17">
        <v>2965.114</v>
      </c>
      <c r="BJ10" s="17">
        <v>3274.0639999999999</v>
      </c>
      <c r="BK10" s="17">
        <v>3735.57</v>
      </c>
      <c r="BL10" s="17">
        <v>4148.9399999999996</v>
      </c>
      <c r="BM10" s="17">
        <v>4334.1859999999997</v>
      </c>
      <c r="BN10" s="17">
        <v>4771.2520000000004</v>
      </c>
      <c r="BO10" s="17">
        <v>4972.3819999999996</v>
      </c>
      <c r="BP10" s="17">
        <v>5309.152</v>
      </c>
      <c r="BQ10" s="17">
        <v>5609.0119999999997</v>
      </c>
      <c r="BR10" s="17">
        <v>5887.4459999999999</v>
      </c>
      <c r="BS10" s="17">
        <v>6324.88</v>
      </c>
      <c r="BT10" s="17">
        <v>6625.5720000000001</v>
      </c>
      <c r="BU10" s="17">
        <v>6807.0460000000003</v>
      </c>
      <c r="BV10" s="17">
        <v>6814.9679999999998</v>
      </c>
      <c r="BW10" s="17">
        <v>7819.9480000000003</v>
      </c>
      <c r="BX10" s="17">
        <v>8372.3109999999997</v>
      </c>
      <c r="BY10" s="17">
        <v>8933.0419999999995</v>
      </c>
      <c r="BZ10" s="17">
        <v>9388.5460000000003</v>
      </c>
      <c r="CA10" s="17">
        <v>9829.277</v>
      </c>
      <c r="CB10" s="17">
        <v>9991.9390000000003</v>
      </c>
      <c r="CC10" s="17">
        <v>10828.498</v>
      </c>
      <c r="CD10" s="17">
        <v>11506.268</v>
      </c>
      <c r="CE10" s="17">
        <v>12375.902</v>
      </c>
      <c r="CF10" s="17">
        <v>12785.688</v>
      </c>
      <c r="CG10" s="17">
        <v>13858.731</v>
      </c>
      <c r="CH10" s="17">
        <v>14492.763000000001</v>
      </c>
      <c r="CI10" s="17">
        <v>15414.121999999999</v>
      </c>
      <c r="CJ10" s="17">
        <v>16304.032999999999</v>
      </c>
      <c r="CK10" s="17">
        <v>16887.650000000001</v>
      </c>
      <c r="CL10" s="17">
        <v>17992.292000000001</v>
      </c>
      <c r="CM10" s="17">
        <v>18291.41</v>
      </c>
      <c r="CN10" s="17">
        <v>17968.131000000001</v>
      </c>
      <c r="CO10" s="17">
        <v>17128.091</v>
      </c>
      <c r="CP10" s="17">
        <v>16379.978999999999</v>
      </c>
      <c r="CQ10" s="17">
        <v>15634.246999999999</v>
      </c>
      <c r="CR10" s="17">
        <v>13104.026</v>
      </c>
      <c r="CS10" s="17">
        <v>10712.073</v>
      </c>
      <c r="CT10" s="17">
        <v>9692.1980000000003</v>
      </c>
      <c r="CU10" s="17">
        <v>7976.1719999999996</v>
      </c>
      <c r="CV10" s="17">
        <v>4360.067</v>
      </c>
      <c r="CW10" s="17">
        <v>3666.1819999999998</v>
      </c>
      <c r="CX10" s="17">
        <v>1605.4639999999999</v>
      </c>
      <c r="CY10" s="17">
        <v>1414.9960000000001</v>
      </c>
      <c r="CZ10" s="17">
        <v>1113.4110000000001</v>
      </c>
      <c r="DA10" s="17">
        <v>651.553</v>
      </c>
      <c r="DB10" s="17">
        <v>502.25099999999998</v>
      </c>
      <c r="DC10" s="17">
        <v>0</v>
      </c>
      <c r="DD10" s="17">
        <v>0</v>
      </c>
      <c r="DE10" s="17">
        <v>0</v>
      </c>
      <c r="DF10" s="17">
        <v>0</v>
      </c>
      <c r="DG10" s="17">
        <v>0</v>
      </c>
      <c r="DH10" s="17">
        <v>0</v>
      </c>
      <c r="DI10" s="17">
        <v>0</v>
      </c>
      <c r="DJ10" s="17">
        <v>0</v>
      </c>
      <c r="DK10" s="17">
        <v>0</v>
      </c>
      <c r="DL10" s="17">
        <v>0</v>
      </c>
      <c r="DM10" s="17">
        <v>0</v>
      </c>
      <c r="DN10" s="17">
        <v>0</v>
      </c>
      <c r="DO10" s="17">
        <v>0</v>
      </c>
      <c r="DP10" s="17">
        <v>0</v>
      </c>
      <c r="DQ10" s="17">
        <v>0</v>
      </c>
      <c r="DR10" s="17">
        <v>0</v>
      </c>
      <c r="DS10" s="17">
        <v>0</v>
      </c>
      <c r="DT10" s="17">
        <v>0</v>
      </c>
      <c r="DU10" s="17">
        <v>0</v>
      </c>
      <c r="DV10" s="17">
        <v>0</v>
      </c>
      <c r="DW10" s="17">
        <v>0</v>
      </c>
      <c r="DX10" s="17">
        <v>0</v>
      </c>
      <c r="DY10" s="17">
        <v>0</v>
      </c>
      <c r="DZ10" s="17"/>
    </row>
    <row r="11" spans="1:157" s="1" customFormat="1">
      <c r="A11" s="63"/>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row>
    <row r="12" spans="1:157" s="1" customFormat="1">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row>
    <row r="13" spans="1:157" s="1" customFormat="1">
      <c r="A13" s="22" t="s">
        <v>444</v>
      </c>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row>
    <row r="14" spans="1:157">
      <c r="A14" s="22" t="s">
        <v>107</v>
      </c>
      <c r="B14" s="66"/>
      <c r="C14" s="66"/>
      <c r="D14" s="66"/>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row>
    <row r="15" spans="1:157">
      <c r="A15" s="67" t="s">
        <v>445</v>
      </c>
      <c r="B15" s="66"/>
      <c r="C15" s="66"/>
      <c r="D15" s="66"/>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DQ15" s="64"/>
      <c r="DR15" s="64"/>
      <c r="DS15" s="64"/>
      <c r="DT15" s="64"/>
    </row>
    <row r="16" spans="1:157">
      <c r="A16" s="66"/>
      <c r="B16" s="66"/>
      <c r="C16" s="66"/>
      <c r="D16" s="66"/>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DQ16" s="68"/>
    </row>
    <row r="17" spans="1:125">
      <c r="A17" s="66"/>
      <c r="B17" s="66"/>
      <c r="C17" s="66"/>
      <c r="D17" s="66"/>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DQ17" s="68"/>
    </row>
    <row r="18" spans="1:125">
      <c r="B18" s="67"/>
      <c r="C18" s="67"/>
      <c r="D18" s="67"/>
      <c r="E18" s="67"/>
      <c r="F18" s="67"/>
      <c r="G18" s="67"/>
      <c r="H18" s="67"/>
      <c r="I18" s="67"/>
      <c r="J18" s="67"/>
      <c r="K18" s="67"/>
      <c r="L18" s="67"/>
      <c r="M18" s="67"/>
      <c r="N18" s="67"/>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8"/>
      <c r="DR18" s="69"/>
      <c r="DS18" s="69"/>
      <c r="DT18" s="69"/>
      <c r="DU18" s="6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ad8e907a-e1a6-4b76-8caa-2c3a6e0bcaac">MOD-918793276-51</_dlc_DocId>
    <_dlc_DocIdUrl xmlns="ad8e907a-e1a6-4b76-8caa-2c3a6e0bcaac">
      <Url>https://pboprotected.sharepoint.com/sites/ModelsHub/_layouts/15/DocIdRedir.aspx?ID=MOD-918793276-51</Url>
      <Description>MOD-918793276-51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PBO_Excel" ma:contentTypeID="0x0101004888FA41EE401B41AE755133FA9425D700B2107EAC28A71F40AA31F8BB1741FA95" ma:contentTypeVersion="3" ma:contentTypeDescription="Template for PBO Excel documents" ma:contentTypeScope="" ma:versionID="ab089fbe8ff1b2eed0cf75966f586792">
  <xsd:schema xmlns:xsd="http://www.w3.org/2001/XMLSchema" xmlns:xs="http://www.w3.org/2001/XMLSchema" xmlns:p="http://schemas.microsoft.com/office/2006/metadata/properties" xmlns:ns2="ad8e907a-e1a6-4b76-8caa-2c3a6e0bcaac" targetNamespace="http://schemas.microsoft.com/office/2006/metadata/properties" ma:root="true" ma:fieldsID="fee8d792c34e65d70127e8c4c3c3fc37" ns2:_="">
    <xsd:import namespace="ad8e907a-e1a6-4b76-8caa-2c3a6e0bcaa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8e907a-e1a6-4b76-8caa-2c3a6e0bcaa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8511bdff-a9c3-4342-ad56-d9f2319b2060" ContentTypeId="0x0101004888FA41EE401B41AE755133FA9425D7" PreviousValue="false"/>
</file>

<file path=customXml/itemProps1.xml><?xml version="1.0" encoding="utf-8"?>
<ds:datastoreItem xmlns:ds="http://schemas.openxmlformats.org/officeDocument/2006/customXml" ds:itemID="{5BA89B38-C6A7-40DC-B660-9FA24A4F7337}"/>
</file>

<file path=customXml/itemProps2.xml><?xml version="1.0" encoding="utf-8"?>
<ds:datastoreItem xmlns:ds="http://schemas.openxmlformats.org/officeDocument/2006/customXml" ds:itemID="{4B6C0D88-D044-449E-A99C-841A1D6C25E8}"/>
</file>

<file path=customXml/itemProps3.xml><?xml version="1.0" encoding="utf-8"?>
<ds:datastoreItem xmlns:ds="http://schemas.openxmlformats.org/officeDocument/2006/customXml" ds:itemID="{359812F5-0FD4-40C4-80ED-B5B81233A480}"/>
</file>

<file path=customXml/itemProps4.xml><?xml version="1.0" encoding="utf-8"?>
<ds:datastoreItem xmlns:ds="http://schemas.openxmlformats.org/officeDocument/2006/customXml" ds:itemID="{6E343ADC-7EAA-4384-A487-360EFBC1482A}"/>
</file>

<file path=customXml/itemProps5.xml><?xml version="1.0" encoding="utf-8"?>
<ds:datastoreItem xmlns:ds="http://schemas.openxmlformats.org/officeDocument/2006/customXml" ds:itemID="{5AEED1FE-F29C-4FB0-B121-385A01997D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Historical fiscal data</dc:title>
  <dc:subject/>
  <dc:creator>Parliamentary Budget Office (PBO)</dc:creator>
  <cp:keywords/>
  <dc:description/>
  <cp:lastModifiedBy/>
  <cp:revision/>
  <dcterms:created xsi:type="dcterms:W3CDTF">2022-01-31T23:43:34Z</dcterms:created>
  <dcterms:modified xsi:type="dcterms:W3CDTF">2022-02-23T06:29:14Z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0x0101004888FA41EE401B41AE755133FA9425D700B2107EAC28A71F40AA31F8BB1741FA95</vt:lpwstr>
  </property>
  <property fmtid="{D5CDD505-2E9C-101B-9397-08002B2CF9AE}" pid="3" name="MSIP_Label_b7fb5294-db91-4a6a-9144-25e7ea5d809c_Enabled">
    <vt:lpwstr>true</vt:lpwstr>
  </property>
  <property fmtid="{D5CDD505-2E9C-101B-9397-08002B2CF9AE}" pid="4" name="MSIP_Label_b7fb5294-db91-4a6a-9144-25e7ea5d809c_SetDate">
    <vt:lpwstr>2022-02-01T00:03:18Z</vt:lpwstr>
  </property>
  <property fmtid="{D5CDD505-2E9C-101B-9397-08002B2CF9AE}" pid="5" name="MSIP_Label_b7fb5294-db91-4a6a-9144-25e7ea5d809c_Method">
    <vt:lpwstr>Privileged</vt:lpwstr>
  </property>
  <property fmtid="{D5CDD505-2E9C-101B-9397-08002B2CF9AE}" pid="6" name="MSIP_Label_b7fb5294-db91-4a6a-9144-25e7ea5d809c_Name">
    <vt:lpwstr>Official</vt:lpwstr>
  </property>
  <property fmtid="{D5CDD505-2E9C-101B-9397-08002B2CF9AE}" pid="7" name="MSIP_Label_b7fb5294-db91-4a6a-9144-25e7ea5d809c_SiteId">
    <vt:lpwstr>dc2a6fc4-3a5c-4009-8148-25a15ab44bf4</vt:lpwstr>
  </property>
  <property fmtid="{D5CDD505-2E9C-101B-9397-08002B2CF9AE}" pid="8" name="MSIP_Label_b7fb5294-db91-4a6a-9144-25e7ea5d809c_ActionId">
    <vt:lpwstr>71cf0e2a-f7be-495c-8d63-b3633a2022d4</vt:lpwstr>
  </property>
  <property fmtid="{D5CDD505-2E9C-101B-9397-08002B2CF9AE}" pid="9" name="MSIP_Label_b7fb5294-db91-4a6a-9144-25e7ea5d809c_ContentBits">
    <vt:lpwstr>3</vt:lpwstr>
  </property>
  <property fmtid="{D5CDD505-2E9C-101B-9397-08002B2CF9AE}" pid="10" name="_dlc_DocIdItemGuid">
    <vt:lpwstr>9775b6c5-85f9-4131-a4a7-5b1e59f50488</vt:lpwstr>
  </property>
</Properties>
</file>