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codeName="ThisWorkbook" defaultThemeVersion="124226"/>
  <mc:AlternateContent xmlns:mc="http://schemas.openxmlformats.org/markup-compatibility/2006">
    <mc:Choice Requires="x15">
      <x15ac:absPath xmlns:x15ac="http://schemas.microsoft.com/office/spreadsheetml/2010/11/ac" url="M:\Monthly Statistical Bulletin\"/>
    </mc:Choice>
  </mc:AlternateContent>
  <xr:revisionPtr revIDLastSave="0" documentId="13_ncr:1_{AE413445-5FD7-4506-AFF7-291E9E433A14}" xr6:coauthVersionLast="47" xr6:coauthVersionMax="47" xr10:uidLastSave="{00000000-0000-0000-0000-000000000000}"/>
  <bookViews>
    <workbookView xWindow="28680" yWindow="-120" windowWidth="29040" windowHeight="17790" xr2:uid="{00000000-000D-0000-FFFF-FFFF00000000}"/>
  </bookViews>
  <sheets>
    <sheet name="7.2 Page" sheetId="24" r:id="rId1"/>
    <sheet name="7.2 Data" sheetId="21" r:id="rId2"/>
  </sheets>
  <definedNames>
    <definedName name="firstrow">'7.2 Data'!$L$10</definedName>
    <definedName name="lastrow">'7.2 Data'!$T$7</definedName>
    <definedName name="OLE_LINK1" localSheetId="0">'7.2 Page'!#REF!</definedName>
    <definedName name="_xlnm.Print_Area" localSheetId="0">'7.2 Page'!$A$1:$K$60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43" i="24" l="1"/>
  <c r="F35" i="24"/>
  <c r="F27" i="24"/>
  <c r="F19" i="24"/>
  <c r="A241" i="21"/>
  <c r="A242" i="21" s="1"/>
  <c r="A243" i="21" s="1"/>
  <c r="A244" i="21" s="1"/>
  <c r="A245" i="21" s="1"/>
  <c r="A246" i="21" s="1"/>
  <c r="A247" i="21" s="1"/>
  <c r="A248" i="21" s="1"/>
  <c r="A249" i="21" s="1"/>
  <c r="A250" i="21" s="1"/>
  <c r="A251" i="21" s="1"/>
  <c r="L13" i="21"/>
  <c r="L14" i="21" s="1"/>
  <c r="M12" i="21"/>
  <c r="N12" i="21" s="1"/>
  <c r="O12" i="21" s="1"/>
  <c r="P12" i="21" s="1"/>
  <c r="A252" i="21" l="1"/>
  <c r="A253" i="21" s="1"/>
  <c r="M7" i="21"/>
  <c r="L15" i="21"/>
  <c r="M15" i="21" s="1"/>
  <c r="N15" i="21" s="1"/>
  <c r="O15" i="21" s="1"/>
  <c r="P15" i="21" s="1"/>
  <c r="M14" i="21"/>
  <c r="N14" i="21" s="1"/>
  <c r="O14" i="21" s="1"/>
  <c r="P14" i="21" s="1"/>
  <c r="N7" i="21"/>
  <c r="M13" i="21"/>
  <c r="N13" i="21" s="1"/>
  <c r="O13" i="21" s="1"/>
  <c r="P13" i="21" s="1"/>
  <c r="L10" i="21" l="1" a="1"/>
  <c r="L10" i="21" s="1"/>
  <c r="Q7" i="21"/>
  <c r="C17" i="24" s="1"/>
  <c r="S7" i="21"/>
  <c r="O7" i="21"/>
  <c r="P7" i="21"/>
  <c r="B17" i="24" s="1"/>
  <c r="R7" i="21"/>
  <c r="D17" i="24" s="1"/>
  <c r="E17" i="24" l="1"/>
  <c r="E38" i="24"/>
  <c r="E46" i="24"/>
  <c r="E22" i="24"/>
  <c r="E30" i="24"/>
  <c r="E37" i="24"/>
  <c r="E45" i="24"/>
  <c r="E21" i="24"/>
  <c r="E29" i="24"/>
  <c r="E36" i="24"/>
  <c r="E44" i="24"/>
  <c r="E20" i="24"/>
  <c r="E28" i="24"/>
  <c r="D43" i="24"/>
  <c r="D44" i="24"/>
  <c r="D45" i="24"/>
  <c r="D46" i="24"/>
  <c r="B44" i="24"/>
  <c r="C43" i="24"/>
  <c r="C44" i="24"/>
  <c r="C45" i="24"/>
  <c r="C46" i="24"/>
  <c r="E43" i="24"/>
  <c r="B43" i="24"/>
  <c r="B45" i="24"/>
  <c r="B46" i="24"/>
  <c r="E35" i="24"/>
  <c r="B35" i="24"/>
  <c r="B36" i="24"/>
  <c r="B37" i="24"/>
  <c r="B38" i="24"/>
  <c r="C35" i="24"/>
  <c r="C36" i="24"/>
  <c r="C37" i="24"/>
  <c r="C38" i="24"/>
  <c r="D35" i="24"/>
  <c r="D36" i="24"/>
  <c r="D37" i="24"/>
  <c r="D38" i="24"/>
  <c r="D30" i="24"/>
  <c r="D29" i="24"/>
  <c r="D28" i="24"/>
  <c r="D27" i="24"/>
  <c r="C30" i="24"/>
  <c r="C29" i="24"/>
  <c r="C28" i="24"/>
  <c r="C27" i="24"/>
  <c r="B30" i="24"/>
  <c r="B29" i="24"/>
  <c r="B28" i="24"/>
  <c r="B27" i="24"/>
  <c r="E27" i="24"/>
  <c r="E19" i="24"/>
  <c r="B19" i="24"/>
  <c r="B20" i="24"/>
  <c r="B21" i="24"/>
  <c r="B22" i="24"/>
  <c r="C19" i="24"/>
  <c r="C20" i="24"/>
  <c r="C21" i="24"/>
  <c r="C22" i="24"/>
  <c r="D19" i="24"/>
  <c r="D20" i="24"/>
  <c r="D21" i="24"/>
  <c r="D22" i="24"/>
  <c r="B48" i="24" l="1"/>
  <c r="E24" i="24"/>
  <c r="E40" i="24"/>
  <c r="D48" i="24"/>
  <c r="E48" i="24"/>
  <c r="C48" i="24"/>
  <c r="C40" i="24"/>
  <c r="D40" i="24"/>
  <c r="B40" i="24"/>
  <c r="B32" i="24"/>
  <c r="C32" i="24"/>
  <c r="D32" i="24"/>
  <c r="E32" i="24"/>
  <c r="D24" i="24"/>
  <c r="C24" i="24"/>
  <c r="B24" i="24"/>
  <c r="H52" i="24" l="1"/>
</calcChain>
</file>

<file path=xl/sharedStrings.xml><?xml version="1.0" encoding="utf-8"?>
<sst xmlns="http://schemas.openxmlformats.org/spreadsheetml/2006/main" count="68" uniqueCount="44">
  <si>
    <t>Annual</t>
  </si>
  <si>
    <t>Natural increase</t>
  </si>
  <si>
    <t>Births</t>
  </si>
  <si>
    <t>Deaths</t>
  </si>
  <si>
    <t>Components of population change ('000)</t>
  </si>
  <si>
    <t>Update:</t>
  </si>
  <si>
    <t>NOM (New methodology)</t>
  </si>
  <si>
    <t>Net overseas migration</t>
  </si>
  <si>
    <t xml:space="preserve">Note: Annual data for births and deaths from 2002-03 onwards have been hard coded in using annual figures published in the hardcopy publication only.  Data after the line are preliminary and liable to revision, data before the line is final. </t>
  </si>
  <si>
    <t xml:space="preserve">     net overseas migration. These data are not comparable with earlier data. </t>
  </si>
  <si>
    <t xml:space="preserve">(a) From September 2006 the ABS introduced an improved methodology for estimating </t>
  </si>
  <si>
    <t>June</t>
  </si>
  <si>
    <t>March</t>
  </si>
  <si>
    <t>December</t>
  </si>
  <si>
    <t>September</t>
  </si>
  <si>
    <t>Net overseas migration (a) – '000</t>
  </si>
  <si>
    <t>Natural increase – '000</t>
  </si>
  <si>
    <t>Deaths – '000</t>
  </si>
  <si>
    <t>Births – '000</t>
  </si>
  <si>
    <t>Quarter</t>
  </si>
  <si>
    <t>7.2 Components of population change</t>
  </si>
  <si>
    <t>..</t>
  </si>
  <si>
    <t>FOR THE TABLE:</t>
  </si>
  <si>
    <t>Year</t>
  </si>
  <si>
    <t>Month</t>
  </si>
  <si>
    <t>Fin Yrs</t>
  </si>
  <si>
    <t>Last required row</t>
  </si>
  <si>
    <t>Latest  data:</t>
  </si>
  <si>
    <t>First required row</t>
  </si>
  <si>
    <t>Table Offset Matrix</t>
  </si>
  <si>
    <t>Related publications</t>
  </si>
  <si>
    <t xml:space="preserve">Source: </t>
  </si>
  <si>
    <r>
      <t xml:space="preserve">ABS, </t>
    </r>
    <r>
      <rPr>
        <i/>
        <sz val="8"/>
        <color rgb="FF398BCA"/>
        <rFont val="Calibri"/>
        <family val="2"/>
      </rPr>
      <t>Australian demographic statistics</t>
    </r>
    <r>
      <rPr>
        <sz val="8"/>
        <color rgb="FF398BCA"/>
        <rFont val="Calibri"/>
        <family val="2"/>
      </rPr>
      <t>, cat. no. 3101.0</t>
    </r>
  </si>
  <si>
    <r>
      <t xml:space="preserve">ABS, </t>
    </r>
    <r>
      <rPr>
        <i/>
        <sz val="8"/>
        <color rgb="FF398BCA"/>
        <rFont val="Calibri"/>
        <family val="2"/>
      </rPr>
      <t>Migration</t>
    </r>
    <r>
      <rPr>
        <sz val="8"/>
        <color rgb="FF398BCA"/>
        <rFont val="Calibri"/>
        <family val="2"/>
      </rPr>
      <t>, cat. no. 3412.0</t>
    </r>
  </si>
  <si>
    <r>
      <t xml:space="preserve">ABS, </t>
    </r>
    <r>
      <rPr>
        <i/>
        <sz val="8"/>
        <color rgb="FF398BCA"/>
        <rFont val="Calibri"/>
        <family val="2"/>
      </rPr>
      <t>Births</t>
    </r>
    <r>
      <rPr>
        <sz val="8"/>
        <color rgb="FF398BCA"/>
        <rFont val="Calibri"/>
        <family val="2"/>
      </rPr>
      <t>, cat. no. 3301.0</t>
    </r>
  </si>
  <si>
    <r>
      <t xml:space="preserve">ABS, </t>
    </r>
    <r>
      <rPr>
        <i/>
        <sz val="8"/>
        <color rgb="FF398BCA"/>
        <rFont val="Calibri"/>
        <family val="2"/>
      </rPr>
      <t>Deaths</t>
    </r>
    <r>
      <rPr>
        <sz val="8"/>
        <color rgb="FF398BCA"/>
        <rFont val="Calibri"/>
        <family val="2"/>
      </rPr>
      <t>, cat. no. 3302.0</t>
    </r>
  </si>
  <si>
    <t>Births death and Natural Increase and NOM March 2020 revised from June 2018.</t>
  </si>
  <si>
    <t>https://www.abs.gov.au/statistics/people/population/national-state-and-territory-population/latest-release</t>
  </si>
  <si>
    <t>Source: ABS  National, state and territory population  - Population and components of change - national</t>
  </si>
  <si>
    <t>Natural increase and NOM use original unrounded data as the source.</t>
  </si>
  <si>
    <t>Next source data update available</t>
  </si>
  <si>
    <t>NOM data revised from September 2020</t>
  </si>
  <si>
    <t xml:space="preserve">Data published </t>
  </si>
  <si>
    <t>2021-22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</si>
</sst>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0.0"/>
    <numFmt numFmtId="165" formatCode="mmm\ yy"/>
    <numFmt numFmtId="166" formatCode="d\ mmmm\ yyyy"/>
    <numFmt numFmtId="167" formatCode="0.0;\-0.0;0.0;@"/>
    <numFmt numFmtId="168" formatCode="[$-C09]d\ mmmm\ yyyy;@"/>
    <numFmt numFmtId="169" formatCode="####0.0"/>
    <numFmt numFmtId="170" formatCode="_-* #,##0_-;\-* #,##0_-;_-* &quot;-&quot;??_-;_-@_-"/>
    <numFmt numFmtId="171" formatCode="_-* #,##0.0_-;\-* #,##0.0_-;_-* &quot;-&quot;??_-;_-@_-"/>
    <numFmt numFmtId="172" formatCode="#,##0.0_ ;\-#,##0.0\ "/>
  </numFmts>
  <fonts count="24">
    <font>
      <sz val="10"/>
      <name val="Arial"/>
    </font>
    <font>
      <sz val="11"/>
      <color theme="1"/>
      <name val="Calibri"/>
      <family val="2"/>
      <scheme val="minor"/>
    </font>
    <font>
      <sz val="10"/>
      <name val="Arial"/>
      <family val="2"/>
    </font>
    <font>
      <sz val="12"/>
      <name val="Times New Roman"/>
      <family val="1"/>
    </font>
    <font>
      <sz val="10"/>
      <name val="Calibri"/>
      <family val="2"/>
      <scheme val="minor"/>
    </font>
    <font>
      <u/>
      <sz val="10"/>
      <color indexed="12"/>
      <name val="Arial"/>
      <family val="2"/>
    </font>
    <font>
      <sz val="9"/>
      <name val="Geneva"/>
    </font>
    <font>
      <sz val="9"/>
      <name val="Calibri"/>
      <family val="2"/>
      <scheme val="minor"/>
    </font>
    <font>
      <b/>
      <sz val="9"/>
      <name val="Calibri"/>
      <family val="2"/>
      <scheme val="minor"/>
    </font>
    <font>
      <sz val="8"/>
      <name val="Calibri"/>
      <family val="2"/>
      <scheme val="minor"/>
    </font>
    <font>
      <b/>
      <sz val="8"/>
      <name val="Calibri"/>
      <family val="2"/>
      <scheme val="minor"/>
    </font>
    <font>
      <u/>
      <sz val="10"/>
      <color indexed="12"/>
      <name val="Calibri"/>
      <family val="2"/>
      <scheme val="minor"/>
    </font>
    <font>
      <sz val="10"/>
      <name val="Arial"/>
      <family val="2"/>
    </font>
    <font>
      <sz val="9"/>
      <name val="Arial"/>
      <family val="2"/>
    </font>
    <font>
      <sz val="10"/>
      <color theme="1"/>
      <name val="Calibri"/>
      <family val="2"/>
      <scheme val="minor"/>
    </font>
    <font>
      <b/>
      <sz val="18"/>
      <color theme="0"/>
      <name val="Calibri"/>
      <family val="2"/>
      <scheme val="minor"/>
    </font>
    <font>
      <b/>
      <sz val="10"/>
      <color theme="0"/>
      <name val="Calibri"/>
      <family val="2"/>
      <scheme val="minor"/>
    </font>
    <font>
      <b/>
      <sz val="9"/>
      <color rgb="FF398BCA"/>
      <name val="Calibri"/>
      <family val="2"/>
      <scheme val="minor"/>
    </font>
    <font>
      <b/>
      <sz val="9"/>
      <name val="Calibri"/>
      <family val="2"/>
    </font>
    <font>
      <sz val="8"/>
      <color rgb="FF398BCA"/>
      <name val="Calibri"/>
      <family val="2"/>
    </font>
    <font>
      <i/>
      <sz val="8"/>
      <color rgb="FF398BCA"/>
      <name val="Calibri"/>
      <family val="2"/>
    </font>
    <font>
      <u/>
      <sz val="11"/>
      <color theme="10"/>
      <name val="Calibri"/>
      <family val="2"/>
      <scheme val="minor"/>
    </font>
    <font>
      <sz val="8"/>
      <color theme="1"/>
      <name val="Arial"/>
      <family val="2"/>
    </font>
    <font>
      <u/>
      <sz val="10"/>
      <color theme="10"/>
      <name val="Arial"/>
      <family val="2"/>
    </font>
  </fonts>
  <fills count="6">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033C59"/>
        <bgColor indexed="64"/>
      </patternFill>
    </fill>
    <fill>
      <patternFill patternType="solid">
        <fgColor rgb="FFDCE6EE"/>
        <bgColor indexed="64"/>
      </patternFill>
    </fill>
  </fills>
  <borders count="12">
    <border>
      <left/>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bottom style="medium">
        <color rgb="FF398BCA"/>
      </bottom>
      <diagonal/>
    </border>
  </borders>
  <cellStyleXfs count="15">
    <xf numFmtId="0" fontId="0" fillId="0" borderId="0"/>
    <xf numFmtId="0" fontId="3" fillId="0" borderId="0"/>
    <xf numFmtId="0" fontId="2" fillId="0" borderId="0"/>
    <xf numFmtId="0" fontId="2" fillId="0" borderId="0"/>
    <xf numFmtId="0" fontId="2" fillId="0" borderId="0"/>
    <xf numFmtId="0" fontId="2" fillId="0" borderId="0"/>
    <xf numFmtId="0" fontId="2" fillId="0" borderId="0"/>
    <xf numFmtId="0" fontId="5" fillId="0" borderId="0" applyNumberFormat="0" applyFill="0" applyBorder="0" applyAlignment="0" applyProtection="0">
      <alignment vertical="top"/>
      <protection locked="0"/>
    </xf>
    <xf numFmtId="0" fontId="6" fillId="0" borderId="0"/>
    <xf numFmtId="0" fontId="6" fillId="0" borderId="0"/>
    <xf numFmtId="9" fontId="6" fillId="0" borderId="0" applyFont="0" applyFill="0" applyBorder="0" applyAlignment="0" applyProtection="0"/>
    <xf numFmtId="43" fontId="12" fillId="0" borderId="0" applyFont="0" applyFill="0" applyBorder="0" applyAlignment="0" applyProtection="0"/>
    <xf numFmtId="0" fontId="1" fillId="0" borderId="0"/>
    <xf numFmtId="0" fontId="21" fillId="0" borderId="0" applyNumberFormat="0" applyFill="0" applyBorder="0" applyAlignment="0" applyProtection="0"/>
    <xf numFmtId="0" fontId="23" fillId="0" borderId="0" applyNumberFormat="0" applyFill="0" applyBorder="0" applyAlignment="0" applyProtection="0"/>
  </cellStyleXfs>
  <cellXfs count="71">
    <xf numFmtId="0" fontId="0" fillId="0" borderId="0" xfId="0"/>
    <xf numFmtId="0" fontId="7" fillId="0" borderId="0" xfId="2" applyFont="1" applyBorder="1"/>
    <xf numFmtId="0" fontId="8" fillId="0" borderId="0" xfId="0" applyNumberFormat="1" applyFont="1"/>
    <xf numFmtId="0" fontId="7" fillId="0" borderId="0" xfId="0" applyNumberFormat="1" applyFont="1"/>
    <xf numFmtId="0" fontId="7" fillId="0" borderId="0" xfId="0" applyNumberFormat="1" applyFont="1" applyAlignment="1">
      <alignment horizontal="right"/>
    </xf>
    <xf numFmtId="0" fontId="7" fillId="0" borderId="0" xfId="0" applyNumberFormat="1" applyFont="1" applyAlignment="1"/>
    <xf numFmtId="0" fontId="7" fillId="0" borderId="0" xfId="0" applyNumberFormat="1" applyFont="1" applyAlignment="1">
      <alignment horizontal="right" wrapText="1"/>
    </xf>
    <xf numFmtId="165" fontId="7" fillId="0" borderId="0" xfId="0" applyNumberFormat="1" applyFont="1" applyAlignment="1"/>
    <xf numFmtId="165" fontId="7" fillId="0" borderId="0" xfId="0" quotePrefix="1" applyNumberFormat="1" applyFont="1" applyAlignment="1"/>
    <xf numFmtId="164" fontId="7" fillId="0" borderId="0" xfId="0" applyNumberFormat="1" applyFont="1"/>
    <xf numFmtId="0" fontId="8" fillId="0" borderId="0" xfId="0" applyFont="1"/>
    <xf numFmtId="164" fontId="7" fillId="0" borderId="0" xfId="0" applyNumberFormat="1" applyFont="1" applyAlignment="1"/>
    <xf numFmtId="170" fontId="7" fillId="0" borderId="0" xfId="11" applyNumberFormat="1" applyFont="1" applyAlignment="1"/>
    <xf numFmtId="165" fontId="7" fillId="0" borderId="0" xfId="0" quotePrefix="1" applyNumberFormat="1" applyFont="1" applyFill="1" applyAlignment="1"/>
    <xf numFmtId="0" fontId="7" fillId="0" borderId="0" xfId="0" applyNumberFormat="1" applyFont="1" applyFill="1"/>
    <xf numFmtId="0" fontId="13" fillId="0" borderId="0" xfId="0" applyFont="1"/>
    <xf numFmtId="0" fontId="7" fillId="0" borderId="0" xfId="1" quotePrefix="1" applyFont="1" applyAlignment="1">
      <alignment horizontal="left"/>
    </xf>
    <xf numFmtId="168" fontId="7" fillId="0" borderId="0" xfId="1" applyNumberFormat="1" applyFont="1"/>
    <xf numFmtId="167" fontId="14" fillId="0" borderId="0" xfId="0" applyNumberFormat="1" applyFont="1" applyAlignment="1"/>
    <xf numFmtId="171" fontId="7" fillId="0" borderId="0" xfId="11" applyNumberFormat="1" applyFont="1" applyBorder="1" applyAlignment="1">
      <alignment horizontal="right"/>
    </xf>
    <xf numFmtId="0" fontId="7" fillId="2" borderId="2" xfId="0" applyNumberFormat="1" applyFont="1" applyFill="1" applyBorder="1"/>
    <xf numFmtId="0" fontId="8" fillId="2" borderId="3" xfId="0" applyNumberFormat="1" applyFont="1" applyFill="1" applyBorder="1" applyAlignment="1">
      <alignment horizontal="right"/>
    </xf>
    <xf numFmtId="0" fontId="8" fillId="2" borderId="4" xfId="0" applyNumberFormat="1" applyFont="1" applyFill="1" applyBorder="1" applyAlignment="1">
      <alignment horizontal="right"/>
    </xf>
    <xf numFmtId="0" fontId="8" fillId="2" borderId="5" xfId="0" applyNumberFormat="1" applyFont="1" applyFill="1" applyBorder="1" applyAlignment="1">
      <alignment horizontal="right"/>
    </xf>
    <xf numFmtId="0" fontId="7" fillId="2" borderId="6" xfId="0" applyNumberFormat="1" applyFont="1" applyFill="1" applyBorder="1"/>
    <xf numFmtId="0" fontId="7" fillId="2" borderId="7" xfId="0" applyNumberFormat="1" applyFont="1" applyFill="1" applyBorder="1"/>
    <xf numFmtId="0" fontId="8" fillId="2" borderId="2" xfId="0" applyNumberFormat="1" applyFont="1" applyFill="1" applyBorder="1" applyAlignment="1">
      <alignment horizontal="right"/>
    </xf>
    <xf numFmtId="0" fontId="7" fillId="0" borderId="3" xfId="0" applyNumberFormat="1" applyFont="1" applyBorder="1"/>
    <xf numFmtId="0" fontId="7" fillId="0" borderId="4" xfId="0" applyNumberFormat="1" applyFont="1" applyBorder="1"/>
    <xf numFmtId="0" fontId="7" fillId="2" borderId="5" xfId="0" applyNumberFormat="1" applyFont="1" applyFill="1" applyBorder="1" applyAlignment="1">
      <alignment horizontal="right"/>
    </xf>
    <xf numFmtId="0" fontId="7" fillId="2" borderId="6" xfId="0" applyNumberFormat="1" applyFont="1" applyFill="1" applyBorder="1" applyAlignment="1">
      <alignment horizontal="right"/>
    </xf>
    <xf numFmtId="0" fontId="7" fillId="2" borderId="7" xfId="0" applyNumberFormat="1" applyFont="1" applyFill="1" applyBorder="1" applyAlignment="1">
      <alignment horizontal="right"/>
    </xf>
    <xf numFmtId="0" fontId="8" fillId="0" borderId="8" xfId="0" applyNumberFormat="1" applyFont="1" applyBorder="1"/>
    <xf numFmtId="0" fontId="8" fillId="3" borderId="9" xfId="0" applyNumberFormat="1" applyFont="1" applyFill="1" applyBorder="1"/>
    <xf numFmtId="0" fontId="8" fillId="0" borderId="2" xfId="0" applyNumberFormat="1" applyFont="1" applyBorder="1"/>
    <xf numFmtId="0" fontId="8" fillId="3" borderId="1" xfId="0" applyNumberFormat="1" applyFont="1" applyFill="1" applyBorder="1"/>
    <xf numFmtId="0" fontId="7" fillId="0" borderId="0" xfId="0" applyNumberFormat="1" applyFont="1" applyBorder="1"/>
    <xf numFmtId="0" fontId="7" fillId="0" borderId="10" xfId="0" applyNumberFormat="1" applyFont="1" applyBorder="1"/>
    <xf numFmtId="0" fontId="8" fillId="0" borderId="1" xfId="0" applyNumberFormat="1" applyFont="1" applyBorder="1"/>
    <xf numFmtId="0" fontId="7" fillId="3" borderId="1" xfId="0" applyNumberFormat="1" applyFont="1" applyFill="1" applyBorder="1"/>
    <xf numFmtId="0" fontId="7" fillId="3" borderId="0" xfId="0" applyNumberFormat="1" applyFont="1" applyFill="1" applyBorder="1"/>
    <xf numFmtId="0" fontId="7" fillId="3" borderId="10" xfId="0" applyNumberFormat="1" applyFont="1" applyFill="1" applyBorder="1"/>
    <xf numFmtId="0" fontId="7" fillId="3" borderId="5" xfId="0" applyNumberFormat="1" applyFont="1" applyFill="1" applyBorder="1"/>
    <xf numFmtId="0" fontId="7" fillId="3" borderId="6" xfId="0" applyNumberFormat="1" applyFont="1" applyFill="1" applyBorder="1"/>
    <xf numFmtId="0" fontId="7" fillId="3" borderId="7" xfId="0" applyNumberFormat="1" applyFont="1" applyFill="1" applyBorder="1"/>
    <xf numFmtId="0" fontId="4" fillId="0" borderId="0" xfId="2" applyFont="1" applyBorder="1"/>
    <xf numFmtId="0" fontId="7" fillId="0" borderId="0" xfId="2" applyFont="1" applyFill="1" applyBorder="1"/>
    <xf numFmtId="169" fontId="7" fillId="0" borderId="0" xfId="2" applyNumberFormat="1" applyFont="1" applyBorder="1" applyAlignment="1">
      <alignment horizontal="right"/>
    </xf>
    <xf numFmtId="171" fontId="4" fillId="0" borderId="0" xfId="2" applyNumberFormat="1" applyFont="1" applyBorder="1"/>
    <xf numFmtId="0" fontId="9" fillId="0" borderId="0" xfId="2" applyFont="1" applyBorder="1" applyAlignment="1">
      <alignment horizontal="left"/>
    </xf>
    <xf numFmtId="0" fontId="10" fillId="0" borderId="0" xfId="2" applyFont="1" applyBorder="1" applyAlignment="1">
      <alignment horizontal="left"/>
    </xf>
    <xf numFmtId="0" fontId="11" fillId="0" borderId="0" xfId="7" applyFont="1" applyBorder="1" applyAlignment="1" applyProtection="1"/>
    <xf numFmtId="0" fontId="4" fillId="4" borderId="0" xfId="2" applyFont="1" applyFill="1" applyBorder="1"/>
    <xf numFmtId="0" fontId="15" fillId="4" borderId="0" xfId="2" quotePrefix="1" applyFont="1" applyFill="1" applyBorder="1"/>
    <xf numFmtId="0" fontId="16" fillId="4" borderId="0" xfId="2" applyFont="1" applyFill="1" applyBorder="1"/>
    <xf numFmtId="0" fontId="16" fillId="4" borderId="0" xfId="0" applyFont="1" applyFill="1" applyBorder="1" applyAlignment="1">
      <alignment horizontal="right"/>
    </xf>
    <xf numFmtId="0" fontId="7" fillId="0" borderId="11" xfId="2" applyFont="1" applyFill="1" applyBorder="1"/>
    <xf numFmtId="169" fontId="7" fillId="0" borderId="11" xfId="2" applyNumberFormat="1" applyFont="1" applyBorder="1" applyAlignment="1">
      <alignment horizontal="right"/>
    </xf>
    <xf numFmtId="0" fontId="18" fillId="0" borderId="0" xfId="0" applyFont="1" applyAlignment="1">
      <alignment vertical="center"/>
    </xf>
    <xf numFmtId="0" fontId="8" fillId="0" borderId="0" xfId="2" applyFont="1" applyBorder="1"/>
    <xf numFmtId="0" fontId="19" fillId="0" borderId="0" xfId="0" applyFont="1" applyAlignment="1">
      <alignment vertical="center"/>
    </xf>
    <xf numFmtId="0" fontId="17" fillId="5" borderId="0" xfId="2" applyFont="1" applyFill="1" applyBorder="1" applyAlignment="1">
      <alignment horizontal="left" vertical="center"/>
    </xf>
    <xf numFmtId="0" fontId="4" fillId="5" borderId="0" xfId="2" applyFont="1" applyFill="1" applyBorder="1" applyAlignment="1">
      <alignment vertical="center"/>
    </xf>
    <xf numFmtId="0" fontId="7" fillId="5" borderId="0" xfId="2" applyFont="1" applyFill="1" applyBorder="1" applyAlignment="1">
      <alignment vertical="center"/>
    </xf>
    <xf numFmtId="0" fontId="17" fillId="5" borderId="0" xfId="2" applyFont="1" applyFill="1" applyBorder="1" applyAlignment="1">
      <alignment vertical="center"/>
    </xf>
    <xf numFmtId="167" fontId="22" fillId="0" borderId="0" xfId="12" applyNumberFormat="1" applyFont="1" applyAlignment="1"/>
    <xf numFmtId="167" fontId="22" fillId="0" borderId="0" xfId="12" applyNumberFormat="1" applyFont="1" applyAlignment="1"/>
    <xf numFmtId="0" fontId="23" fillId="0" borderId="0" xfId="14" applyNumberFormat="1"/>
    <xf numFmtId="167" fontId="22" fillId="0" borderId="0" xfId="0" applyNumberFormat="1" applyFont="1"/>
    <xf numFmtId="172" fontId="7" fillId="0" borderId="0" xfId="11" applyNumberFormat="1" applyFont="1" applyBorder="1" applyAlignment="1"/>
    <xf numFmtId="166" fontId="9" fillId="0" borderId="0" xfId="2" quotePrefix="1" applyNumberFormat="1" applyFont="1" applyBorder="1" applyAlignment="1">
      <alignment horizontal="left"/>
    </xf>
  </cellXfs>
  <cellStyles count="15">
    <cellStyle name="Comma" xfId="11" builtinId="3"/>
    <cellStyle name="Hyperlink" xfId="14" builtinId="8"/>
    <cellStyle name="Hyperlink 2" xfId="7" xr:uid="{00000000-0005-0000-0000-000002000000}"/>
    <cellStyle name="Hyperlink 3" xfId="13" xr:uid="{00000000-0005-0000-0000-000003000000}"/>
    <cellStyle name="Normal" xfId="0" builtinId="0"/>
    <cellStyle name="Normal 2" xfId="2" xr:uid="{00000000-0005-0000-0000-000005000000}"/>
    <cellStyle name="Normal 3" xfId="3" xr:uid="{00000000-0005-0000-0000-000006000000}"/>
    <cellStyle name="Normal 4" xfId="4" xr:uid="{00000000-0005-0000-0000-000007000000}"/>
    <cellStyle name="Normal 4 2" xfId="8" xr:uid="{00000000-0005-0000-0000-000008000000}"/>
    <cellStyle name="Normal 5" xfId="5" xr:uid="{00000000-0005-0000-0000-000009000000}"/>
    <cellStyle name="Normal 5 2" xfId="9" xr:uid="{00000000-0005-0000-0000-00000A000000}"/>
    <cellStyle name="Normal 6" xfId="6" xr:uid="{00000000-0005-0000-0000-00000B000000}"/>
    <cellStyle name="Normal 7" xfId="12" xr:uid="{00000000-0005-0000-0000-00000C000000}"/>
    <cellStyle name="Normal_Table 2.3" xfId="1" xr:uid="{00000000-0005-0000-0000-00000D000000}"/>
    <cellStyle name="Percent 4" xfId="10" xr:uid="{00000000-0005-0000-0000-00000E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398BCA"/>
      <color rgb="FFF99E3C"/>
      <color rgb="FFC7D0D7"/>
      <color rgb="FFDCE6EE"/>
      <color rgb="FFDCEEE6"/>
      <color rgb="FF033C59"/>
      <color rgb="FFF99D31"/>
      <color rgb="FF919195"/>
      <color rgb="FF13B5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a:pPr>
            <a:r>
              <a:rPr lang="en-AU" sz="1050"/>
              <a:t>Persons '000 </a:t>
            </a:r>
          </a:p>
        </c:rich>
      </c:tx>
      <c:layout>
        <c:manualLayout>
          <c:xMode val="edge"/>
          <c:yMode val="edge"/>
          <c:x val="3.0796619172603425E-2"/>
          <c:y val="8.7429571303587056E-3"/>
        </c:manualLayout>
      </c:layout>
      <c:overlay val="0"/>
      <c:spPr>
        <a:noFill/>
        <a:ln w="25400">
          <a:noFill/>
        </a:ln>
      </c:spPr>
    </c:title>
    <c:autoTitleDeleted val="0"/>
    <c:plotArea>
      <c:layout>
        <c:manualLayout>
          <c:layoutTarget val="inner"/>
          <c:xMode val="edge"/>
          <c:yMode val="edge"/>
          <c:x val="6.4765654293213362E-2"/>
          <c:y val="0.11228108648946851"/>
          <c:w val="0.89140810523684544"/>
          <c:h val="0.79107574450720164"/>
        </c:manualLayout>
      </c:layout>
      <c:lineChart>
        <c:grouping val="standard"/>
        <c:varyColors val="0"/>
        <c:ser>
          <c:idx val="0"/>
          <c:order val="0"/>
          <c:tx>
            <c:strRef>
              <c:f>'7.2 Data'!$B$4</c:f>
              <c:strCache>
                <c:ptCount val="1"/>
                <c:pt idx="0">
                  <c:v>Births</c:v>
                </c:pt>
              </c:strCache>
            </c:strRef>
          </c:tx>
          <c:spPr>
            <a:ln w="38100">
              <a:solidFill>
                <a:srgbClr val="C7D0D7"/>
              </a:solidFill>
              <a:prstDash val="solid"/>
            </a:ln>
          </c:spPr>
          <c:marker>
            <c:symbol val="none"/>
          </c:marker>
          <c:cat>
            <c:numRef>
              <c:f>'7.2 Data'!$A$200:$A$254</c:f>
              <c:numCache>
                <c:formatCode>mmm\ yy</c:formatCode>
                <c:ptCount val="55"/>
                <c:pt idx="0">
                  <c:v>39600</c:v>
                </c:pt>
                <c:pt idx="1">
                  <c:v>39692</c:v>
                </c:pt>
                <c:pt idx="2">
                  <c:v>39783</c:v>
                </c:pt>
                <c:pt idx="3">
                  <c:v>39873</c:v>
                </c:pt>
                <c:pt idx="4">
                  <c:v>39965</c:v>
                </c:pt>
                <c:pt idx="5">
                  <c:v>40057</c:v>
                </c:pt>
                <c:pt idx="6">
                  <c:v>40148</c:v>
                </c:pt>
                <c:pt idx="7">
                  <c:v>40238</c:v>
                </c:pt>
                <c:pt idx="8">
                  <c:v>40330</c:v>
                </c:pt>
                <c:pt idx="9">
                  <c:v>40422</c:v>
                </c:pt>
                <c:pt idx="10">
                  <c:v>40513</c:v>
                </c:pt>
                <c:pt idx="11">
                  <c:v>40603</c:v>
                </c:pt>
                <c:pt idx="12">
                  <c:v>40695</c:v>
                </c:pt>
                <c:pt idx="13">
                  <c:v>40787</c:v>
                </c:pt>
                <c:pt idx="14">
                  <c:v>40878</c:v>
                </c:pt>
                <c:pt idx="15">
                  <c:v>40969</c:v>
                </c:pt>
                <c:pt idx="16">
                  <c:v>41061</c:v>
                </c:pt>
                <c:pt idx="17">
                  <c:v>41153</c:v>
                </c:pt>
                <c:pt idx="18">
                  <c:v>41244</c:v>
                </c:pt>
                <c:pt idx="19">
                  <c:v>41334</c:v>
                </c:pt>
                <c:pt idx="20">
                  <c:v>41426</c:v>
                </c:pt>
                <c:pt idx="21">
                  <c:v>41518</c:v>
                </c:pt>
                <c:pt idx="22">
                  <c:v>41609</c:v>
                </c:pt>
                <c:pt idx="23">
                  <c:v>41699</c:v>
                </c:pt>
                <c:pt idx="24">
                  <c:v>41791</c:v>
                </c:pt>
                <c:pt idx="25">
                  <c:v>41883</c:v>
                </c:pt>
                <c:pt idx="26">
                  <c:v>41974</c:v>
                </c:pt>
                <c:pt idx="27">
                  <c:v>42064</c:v>
                </c:pt>
                <c:pt idx="28">
                  <c:v>42156</c:v>
                </c:pt>
                <c:pt idx="29">
                  <c:v>42248</c:v>
                </c:pt>
                <c:pt idx="30">
                  <c:v>42339</c:v>
                </c:pt>
                <c:pt idx="31">
                  <c:v>42430</c:v>
                </c:pt>
                <c:pt idx="32">
                  <c:v>42522</c:v>
                </c:pt>
                <c:pt idx="33">
                  <c:v>42614</c:v>
                </c:pt>
                <c:pt idx="34">
                  <c:v>42705</c:v>
                </c:pt>
                <c:pt idx="35">
                  <c:v>42795</c:v>
                </c:pt>
                <c:pt idx="36">
                  <c:v>42887</c:v>
                </c:pt>
                <c:pt idx="37">
                  <c:v>42979</c:v>
                </c:pt>
                <c:pt idx="38">
                  <c:v>43070</c:v>
                </c:pt>
                <c:pt idx="39">
                  <c:v>43160</c:v>
                </c:pt>
                <c:pt idx="40">
                  <c:v>43252</c:v>
                </c:pt>
                <c:pt idx="41">
                  <c:v>43344</c:v>
                </c:pt>
                <c:pt idx="42">
                  <c:v>43435</c:v>
                </c:pt>
                <c:pt idx="43">
                  <c:v>43525</c:v>
                </c:pt>
                <c:pt idx="44">
                  <c:v>43617</c:v>
                </c:pt>
                <c:pt idx="45">
                  <c:v>43709</c:v>
                </c:pt>
                <c:pt idx="46">
                  <c:v>43800</c:v>
                </c:pt>
                <c:pt idx="47">
                  <c:v>43891</c:v>
                </c:pt>
                <c:pt idx="48">
                  <c:v>43983</c:v>
                </c:pt>
                <c:pt idx="49">
                  <c:v>44075</c:v>
                </c:pt>
                <c:pt idx="50">
                  <c:v>44166</c:v>
                </c:pt>
                <c:pt idx="51">
                  <c:v>44256</c:v>
                </c:pt>
                <c:pt idx="52">
                  <c:v>44348</c:v>
                </c:pt>
                <c:pt idx="53">
                  <c:v>44440</c:v>
                </c:pt>
              </c:numCache>
            </c:numRef>
          </c:cat>
          <c:val>
            <c:numRef>
              <c:f>'7.2 Data'!$B$200:$B$254</c:f>
              <c:numCache>
                <c:formatCode>0.0;\-0.0;0.0;@</c:formatCode>
                <c:ptCount val="55"/>
                <c:pt idx="0">
                  <c:v>72.900000000000006</c:v>
                </c:pt>
                <c:pt idx="1">
                  <c:v>76.7</c:v>
                </c:pt>
                <c:pt idx="2">
                  <c:v>74.599999999999994</c:v>
                </c:pt>
                <c:pt idx="3">
                  <c:v>73.900000000000006</c:v>
                </c:pt>
                <c:pt idx="4">
                  <c:v>74.900000000000006</c:v>
                </c:pt>
                <c:pt idx="5">
                  <c:v>76.5</c:v>
                </c:pt>
                <c:pt idx="6">
                  <c:v>75.5</c:v>
                </c:pt>
                <c:pt idx="7">
                  <c:v>76</c:v>
                </c:pt>
                <c:pt idx="8">
                  <c:v>76</c:v>
                </c:pt>
                <c:pt idx="9">
                  <c:v>76.3</c:v>
                </c:pt>
                <c:pt idx="10">
                  <c:v>72.5</c:v>
                </c:pt>
                <c:pt idx="11">
                  <c:v>76</c:v>
                </c:pt>
                <c:pt idx="12">
                  <c:v>76.3</c:v>
                </c:pt>
                <c:pt idx="13">
                  <c:v>76.2</c:v>
                </c:pt>
                <c:pt idx="14">
                  <c:v>74.2</c:v>
                </c:pt>
                <c:pt idx="15">
                  <c:v>78.099999999999994</c:v>
                </c:pt>
                <c:pt idx="16">
                  <c:v>77.5</c:v>
                </c:pt>
                <c:pt idx="17">
                  <c:v>78.7</c:v>
                </c:pt>
                <c:pt idx="18">
                  <c:v>77.900000000000006</c:v>
                </c:pt>
                <c:pt idx="19">
                  <c:v>77.400000000000006</c:v>
                </c:pt>
                <c:pt idx="20">
                  <c:v>77.099999999999994</c:v>
                </c:pt>
                <c:pt idx="21">
                  <c:v>76.900000000000006</c:v>
                </c:pt>
                <c:pt idx="22">
                  <c:v>75.7</c:v>
                </c:pt>
                <c:pt idx="23">
                  <c:v>77.5</c:v>
                </c:pt>
                <c:pt idx="24">
                  <c:v>76.900000000000006</c:v>
                </c:pt>
                <c:pt idx="25">
                  <c:v>79</c:v>
                </c:pt>
                <c:pt idx="26">
                  <c:v>77.099999999999994</c:v>
                </c:pt>
                <c:pt idx="27">
                  <c:v>76.2</c:v>
                </c:pt>
                <c:pt idx="28">
                  <c:v>75.400000000000006</c:v>
                </c:pt>
                <c:pt idx="29">
                  <c:v>78.8</c:v>
                </c:pt>
                <c:pt idx="30">
                  <c:v>75.900000000000006</c:v>
                </c:pt>
                <c:pt idx="31">
                  <c:v>78.8</c:v>
                </c:pt>
                <c:pt idx="32">
                  <c:v>78.2</c:v>
                </c:pt>
                <c:pt idx="33">
                  <c:v>79</c:v>
                </c:pt>
                <c:pt idx="34">
                  <c:v>75.8</c:v>
                </c:pt>
                <c:pt idx="35">
                  <c:v>76.7</c:v>
                </c:pt>
                <c:pt idx="36">
                  <c:v>76.3</c:v>
                </c:pt>
                <c:pt idx="37">
                  <c:v>77.7</c:v>
                </c:pt>
                <c:pt idx="38">
                  <c:v>74.5</c:v>
                </c:pt>
                <c:pt idx="39">
                  <c:v>76.5</c:v>
                </c:pt>
                <c:pt idx="40">
                  <c:v>75.900000000000006</c:v>
                </c:pt>
                <c:pt idx="41">
                  <c:v>76.5</c:v>
                </c:pt>
                <c:pt idx="42">
                  <c:v>75.3</c:v>
                </c:pt>
                <c:pt idx="43">
                  <c:v>76.5</c:v>
                </c:pt>
                <c:pt idx="44">
                  <c:v>76.400000000000006</c:v>
                </c:pt>
                <c:pt idx="45">
                  <c:v>78</c:v>
                </c:pt>
                <c:pt idx="46">
                  <c:v>75.3</c:v>
                </c:pt>
                <c:pt idx="47">
                  <c:v>75.3</c:v>
                </c:pt>
                <c:pt idx="48">
                  <c:v>75.5</c:v>
                </c:pt>
                <c:pt idx="49">
                  <c:v>73.5</c:v>
                </c:pt>
                <c:pt idx="50">
                  <c:v>70.099999999999994</c:v>
                </c:pt>
                <c:pt idx="51">
                  <c:v>76.33</c:v>
                </c:pt>
                <c:pt idx="52">
                  <c:v>78.099999999999994</c:v>
                </c:pt>
                <c:pt idx="53">
                  <c:v>79.2</c:v>
                </c:pt>
              </c:numCache>
            </c:numRef>
          </c:val>
          <c:smooth val="0"/>
          <c:extLst>
            <c:ext xmlns:c16="http://schemas.microsoft.com/office/drawing/2014/chart" uri="{C3380CC4-5D6E-409C-BE32-E72D297353CC}">
              <c16:uniqueId val="{00000000-05DD-4CFB-B236-10F841EFFA61}"/>
            </c:ext>
          </c:extLst>
        </c:ser>
        <c:ser>
          <c:idx val="3"/>
          <c:order val="1"/>
          <c:tx>
            <c:strRef>
              <c:f>'7.2 Data'!$D$4</c:f>
              <c:strCache>
                <c:ptCount val="1"/>
                <c:pt idx="0">
                  <c:v>Natural increase</c:v>
                </c:pt>
              </c:strCache>
            </c:strRef>
          </c:tx>
          <c:spPr>
            <a:ln w="38100">
              <a:solidFill>
                <a:srgbClr val="398BCA"/>
              </a:solidFill>
              <a:prstDash val="solid"/>
            </a:ln>
          </c:spPr>
          <c:marker>
            <c:symbol val="none"/>
          </c:marker>
          <c:cat>
            <c:numRef>
              <c:f>'7.2 Data'!$A$200:$A$254</c:f>
              <c:numCache>
                <c:formatCode>mmm\ yy</c:formatCode>
                <c:ptCount val="55"/>
                <c:pt idx="0">
                  <c:v>39600</c:v>
                </c:pt>
                <c:pt idx="1">
                  <c:v>39692</c:v>
                </c:pt>
                <c:pt idx="2">
                  <c:v>39783</c:v>
                </c:pt>
                <c:pt idx="3">
                  <c:v>39873</c:v>
                </c:pt>
                <c:pt idx="4">
                  <c:v>39965</c:v>
                </c:pt>
                <c:pt idx="5">
                  <c:v>40057</c:v>
                </c:pt>
                <c:pt idx="6">
                  <c:v>40148</c:v>
                </c:pt>
                <c:pt idx="7">
                  <c:v>40238</c:v>
                </c:pt>
                <c:pt idx="8">
                  <c:v>40330</c:v>
                </c:pt>
                <c:pt idx="9">
                  <c:v>40422</c:v>
                </c:pt>
                <c:pt idx="10">
                  <c:v>40513</c:v>
                </c:pt>
                <c:pt idx="11">
                  <c:v>40603</c:v>
                </c:pt>
                <c:pt idx="12">
                  <c:v>40695</c:v>
                </c:pt>
                <c:pt idx="13">
                  <c:v>40787</c:v>
                </c:pt>
                <c:pt idx="14">
                  <c:v>40878</c:v>
                </c:pt>
                <c:pt idx="15">
                  <c:v>40969</c:v>
                </c:pt>
                <c:pt idx="16">
                  <c:v>41061</c:v>
                </c:pt>
                <c:pt idx="17">
                  <c:v>41153</c:v>
                </c:pt>
                <c:pt idx="18">
                  <c:v>41244</c:v>
                </c:pt>
                <c:pt idx="19">
                  <c:v>41334</c:v>
                </c:pt>
                <c:pt idx="20">
                  <c:v>41426</c:v>
                </c:pt>
                <c:pt idx="21">
                  <c:v>41518</c:v>
                </c:pt>
                <c:pt idx="22">
                  <c:v>41609</c:v>
                </c:pt>
                <c:pt idx="23">
                  <c:v>41699</c:v>
                </c:pt>
                <c:pt idx="24">
                  <c:v>41791</c:v>
                </c:pt>
                <c:pt idx="25">
                  <c:v>41883</c:v>
                </c:pt>
                <c:pt idx="26">
                  <c:v>41974</c:v>
                </c:pt>
                <c:pt idx="27">
                  <c:v>42064</c:v>
                </c:pt>
                <c:pt idx="28">
                  <c:v>42156</c:v>
                </c:pt>
                <c:pt idx="29">
                  <c:v>42248</c:v>
                </c:pt>
                <c:pt idx="30">
                  <c:v>42339</c:v>
                </c:pt>
                <c:pt idx="31">
                  <c:v>42430</c:v>
                </c:pt>
                <c:pt idx="32">
                  <c:v>42522</c:v>
                </c:pt>
                <c:pt idx="33">
                  <c:v>42614</c:v>
                </c:pt>
                <c:pt idx="34">
                  <c:v>42705</c:v>
                </c:pt>
                <c:pt idx="35">
                  <c:v>42795</c:v>
                </c:pt>
                <c:pt idx="36">
                  <c:v>42887</c:v>
                </c:pt>
                <c:pt idx="37">
                  <c:v>42979</c:v>
                </c:pt>
                <c:pt idx="38">
                  <c:v>43070</c:v>
                </c:pt>
                <c:pt idx="39">
                  <c:v>43160</c:v>
                </c:pt>
                <c:pt idx="40">
                  <c:v>43252</c:v>
                </c:pt>
                <c:pt idx="41">
                  <c:v>43344</c:v>
                </c:pt>
                <c:pt idx="42">
                  <c:v>43435</c:v>
                </c:pt>
                <c:pt idx="43">
                  <c:v>43525</c:v>
                </c:pt>
                <c:pt idx="44">
                  <c:v>43617</c:v>
                </c:pt>
                <c:pt idx="45">
                  <c:v>43709</c:v>
                </c:pt>
                <c:pt idx="46">
                  <c:v>43800</c:v>
                </c:pt>
                <c:pt idx="47">
                  <c:v>43891</c:v>
                </c:pt>
                <c:pt idx="48">
                  <c:v>43983</c:v>
                </c:pt>
                <c:pt idx="49">
                  <c:v>44075</c:v>
                </c:pt>
                <c:pt idx="50">
                  <c:v>44166</c:v>
                </c:pt>
                <c:pt idx="51">
                  <c:v>44256</c:v>
                </c:pt>
                <c:pt idx="52">
                  <c:v>44348</c:v>
                </c:pt>
                <c:pt idx="53">
                  <c:v>44440</c:v>
                </c:pt>
              </c:numCache>
            </c:numRef>
          </c:cat>
          <c:val>
            <c:numRef>
              <c:f>'7.2 Data'!$D$200:$D$254</c:f>
              <c:numCache>
                <c:formatCode>0.0;\-0.0;0.0;@</c:formatCode>
                <c:ptCount val="55"/>
                <c:pt idx="0">
                  <c:v>37.700000000000003</c:v>
                </c:pt>
                <c:pt idx="1">
                  <c:v>36.200000000000003</c:v>
                </c:pt>
                <c:pt idx="2">
                  <c:v>40</c:v>
                </c:pt>
                <c:pt idx="3">
                  <c:v>40.799999999999997</c:v>
                </c:pt>
                <c:pt idx="4">
                  <c:v>39.4</c:v>
                </c:pt>
                <c:pt idx="5">
                  <c:v>38.5</c:v>
                </c:pt>
                <c:pt idx="6">
                  <c:v>40.5</c:v>
                </c:pt>
                <c:pt idx="7">
                  <c:v>43.2</c:v>
                </c:pt>
                <c:pt idx="8">
                  <c:v>40.299999999999997</c:v>
                </c:pt>
                <c:pt idx="9">
                  <c:v>37.799999999999997</c:v>
                </c:pt>
                <c:pt idx="10">
                  <c:v>36.6</c:v>
                </c:pt>
                <c:pt idx="11">
                  <c:v>42.3</c:v>
                </c:pt>
                <c:pt idx="12">
                  <c:v>39</c:v>
                </c:pt>
                <c:pt idx="13">
                  <c:v>36.6</c:v>
                </c:pt>
                <c:pt idx="14">
                  <c:v>38.200000000000003</c:v>
                </c:pt>
                <c:pt idx="15">
                  <c:v>44.1</c:v>
                </c:pt>
                <c:pt idx="16">
                  <c:v>40</c:v>
                </c:pt>
                <c:pt idx="17">
                  <c:v>36.5</c:v>
                </c:pt>
                <c:pt idx="18">
                  <c:v>42.5</c:v>
                </c:pt>
                <c:pt idx="19">
                  <c:v>43.2</c:v>
                </c:pt>
                <c:pt idx="20">
                  <c:v>39.799999999999997</c:v>
                </c:pt>
                <c:pt idx="21">
                  <c:v>37.200000000000003</c:v>
                </c:pt>
                <c:pt idx="22">
                  <c:v>38.700000000000003</c:v>
                </c:pt>
                <c:pt idx="23">
                  <c:v>42.7</c:v>
                </c:pt>
                <c:pt idx="24">
                  <c:v>38.4</c:v>
                </c:pt>
                <c:pt idx="25">
                  <c:v>35.9</c:v>
                </c:pt>
                <c:pt idx="26">
                  <c:v>39.5</c:v>
                </c:pt>
                <c:pt idx="27">
                  <c:v>40.4</c:v>
                </c:pt>
                <c:pt idx="28">
                  <c:v>35.9</c:v>
                </c:pt>
                <c:pt idx="29">
                  <c:v>34.799999999999997</c:v>
                </c:pt>
                <c:pt idx="30">
                  <c:v>37.9</c:v>
                </c:pt>
                <c:pt idx="31">
                  <c:v>42.7</c:v>
                </c:pt>
                <c:pt idx="32">
                  <c:v>39</c:v>
                </c:pt>
                <c:pt idx="33">
                  <c:v>35.299999999999997</c:v>
                </c:pt>
                <c:pt idx="34">
                  <c:v>36.200000000000003</c:v>
                </c:pt>
                <c:pt idx="35">
                  <c:v>39.9</c:v>
                </c:pt>
                <c:pt idx="36">
                  <c:v>36.200000000000003</c:v>
                </c:pt>
                <c:pt idx="37">
                  <c:v>30.3</c:v>
                </c:pt>
                <c:pt idx="38">
                  <c:v>35.6</c:v>
                </c:pt>
                <c:pt idx="39">
                  <c:v>40.200000000000003</c:v>
                </c:pt>
                <c:pt idx="40">
                  <c:v>36.5</c:v>
                </c:pt>
                <c:pt idx="41">
                  <c:v>33.200000000000003</c:v>
                </c:pt>
                <c:pt idx="42">
                  <c:v>35.9</c:v>
                </c:pt>
                <c:pt idx="43">
                  <c:v>38.1</c:v>
                </c:pt>
                <c:pt idx="44">
                  <c:v>34.6</c:v>
                </c:pt>
                <c:pt idx="45">
                  <c:v>32.299999999999997</c:v>
                </c:pt>
                <c:pt idx="46">
                  <c:v>34.299999999999997</c:v>
                </c:pt>
                <c:pt idx="47">
                  <c:v>35.4</c:v>
                </c:pt>
                <c:pt idx="48">
                  <c:v>35.200000000000003</c:v>
                </c:pt>
                <c:pt idx="49">
                  <c:v>30.6</c:v>
                </c:pt>
                <c:pt idx="50">
                  <c:v>31.9</c:v>
                </c:pt>
                <c:pt idx="51">
                  <c:v>35.659999999999997</c:v>
                </c:pt>
                <c:pt idx="52">
                  <c:v>36.700000000000003</c:v>
                </c:pt>
                <c:pt idx="53">
                  <c:v>32</c:v>
                </c:pt>
              </c:numCache>
            </c:numRef>
          </c:val>
          <c:smooth val="0"/>
          <c:extLst>
            <c:ext xmlns:c16="http://schemas.microsoft.com/office/drawing/2014/chart" uri="{C3380CC4-5D6E-409C-BE32-E72D297353CC}">
              <c16:uniqueId val="{00000001-05DD-4CFB-B236-10F841EFFA61}"/>
            </c:ext>
          </c:extLst>
        </c:ser>
        <c:ser>
          <c:idx val="2"/>
          <c:order val="2"/>
          <c:tx>
            <c:strRef>
              <c:f>'7.2 Data'!$G$4</c:f>
              <c:strCache>
                <c:ptCount val="1"/>
                <c:pt idx="0">
                  <c:v>Net overseas migration</c:v>
                </c:pt>
              </c:strCache>
            </c:strRef>
          </c:tx>
          <c:spPr>
            <a:ln w="38100" cmpd="sng">
              <a:solidFill>
                <a:srgbClr val="F99E3C"/>
              </a:solidFill>
              <a:prstDash val="solid"/>
            </a:ln>
          </c:spPr>
          <c:marker>
            <c:symbol val="none"/>
          </c:marker>
          <c:cat>
            <c:numRef>
              <c:f>'7.2 Data'!$A$200:$A$254</c:f>
              <c:numCache>
                <c:formatCode>mmm\ yy</c:formatCode>
                <c:ptCount val="55"/>
                <c:pt idx="0">
                  <c:v>39600</c:v>
                </c:pt>
                <c:pt idx="1">
                  <c:v>39692</c:v>
                </c:pt>
                <c:pt idx="2">
                  <c:v>39783</c:v>
                </c:pt>
                <c:pt idx="3">
                  <c:v>39873</c:v>
                </c:pt>
                <c:pt idx="4">
                  <c:v>39965</c:v>
                </c:pt>
                <c:pt idx="5">
                  <c:v>40057</c:v>
                </c:pt>
                <c:pt idx="6">
                  <c:v>40148</c:v>
                </c:pt>
                <c:pt idx="7">
                  <c:v>40238</c:v>
                </c:pt>
                <c:pt idx="8">
                  <c:v>40330</c:v>
                </c:pt>
                <c:pt idx="9">
                  <c:v>40422</c:v>
                </c:pt>
                <c:pt idx="10">
                  <c:v>40513</c:v>
                </c:pt>
                <c:pt idx="11">
                  <c:v>40603</c:v>
                </c:pt>
                <c:pt idx="12">
                  <c:v>40695</c:v>
                </c:pt>
                <c:pt idx="13">
                  <c:v>40787</c:v>
                </c:pt>
                <c:pt idx="14">
                  <c:v>40878</c:v>
                </c:pt>
                <c:pt idx="15">
                  <c:v>40969</c:v>
                </c:pt>
                <c:pt idx="16">
                  <c:v>41061</c:v>
                </c:pt>
                <c:pt idx="17">
                  <c:v>41153</c:v>
                </c:pt>
                <c:pt idx="18">
                  <c:v>41244</c:v>
                </c:pt>
                <c:pt idx="19">
                  <c:v>41334</c:v>
                </c:pt>
                <c:pt idx="20">
                  <c:v>41426</c:v>
                </c:pt>
                <c:pt idx="21">
                  <c:v>41518</c:v>
                </c:pt>
                <c:pt idx="22">
                  <c:v>41609</c:v>
                </c:pt>
                <c:pt idx="23">
                  <c:v>41699</c:v>
                </c:pt>
                <c:pt idx="24">
                  <c:v>41791</c:v>
                </c:pt>
                <c:pt idx="25">
                  <c:v>41883</c:v>
                </c:pt>
                <c:pt idx="26">
                  <c:v>41974</c:v>
                </c:pt>
                <c:pt idx="27">
                  <c:v>42064</c:v>
                </c:pt>
                <c:pt idx="28">
                  <c:v>42156</c:v>
                </c:pt>
                <c:pt idx="29">
                  <c:v>42248</c:v>
                </c:pt>
                <c:pt idx="30">
                  <c:v>42339</c:v>
                </c:pt>
                <c:pt idx="31">
                  <c:v>42430</c:v>
                </c:pt>
                <c:pt idx="32">
                  <c:v>42522</c:v>
                </c:pt>
                <c:pt idx="33">
                  <c:v>42614</c:v>
                </c:pt>
                <c:pt idx="34">
                  <c:v>42705</c:v>
                </c:pt>
                <c:pt idx="35">
                  <c:v>42795</c:v>
                </c:pt>
                <c:pt idx="36">
                  <c:v>42887</c:v>
                </c:pt>
                <c:pt idx="37">
                  <c:v>42979</c:v>
                </c:pt>
                <c:pt idx="38">
                  <c:v>43070</c:v>
                </c:pt>
                <c:pt idx="39">
                  <c:v>43160</c:v>
                </c:pt>
                <c:pt idx="40">
                  <c:v>43252</c:v>
                </c:pt>
                <c:pt idx="41">
                  <c:v>43344</c:v>
                </c:pt>
                <c:pt idx="42">
                  <c:v>43435</c:v>
                </c:pt>
                <c:pt idx="43">
                  <c:v>43525</c:v>
                </c:pt>
                <c:pt idx="44">
                  <c:v>43617</c:v>
                </c:pt>
                <c:pt idx="45">
                  <c:v>43709</c:v>
                </c:pt>
                <c:pt idx="46">
                  <c:v>43800</c:v>
                </c:pt>
                <c:pt idx="47">
                  <c:v>43891</c:v>
                </c:pt>
                <c:pt idx="48">
                  <c:v>43983</c:v>
                </c:pt>
                <c:pt idx="49">
                  <c:v>44075</c:v>
                </c:pt>
                <c:pt idx="50">
                  <c:v>44166</c:v>
                </c:pt>
                <c:pt idx="51">
                  <c:v>44256</c:v>
                </c:pt>
                <c:pt idx="52">
                  <c:v>44348</c:v>
                </c:pt>
                <c:pt idx="53">
                  <c:v>44440</c:v>
                </c:pt>
              </c:numCache>
            </c:numRef>
          </c:cat>
          <c:val>
            <c:numRef>
              <c:f>'7.2 Data'!$E$200:$E$254</c:f>
              <c:numCache>
                <c:formatCode>0.0;\-0.0;0.0;@</c:formatCode>
                <c:ptCount val="55"/>
                <c:pt idx="0">
                  <c:v>65.099999999999994</c:v>
                </c:pt>
                <c:pt idx="1">
                  <c:v>84.1</c:v>
                </c:pt>
                <c:pt idx="2">
                  <c:v>73</c:v>
                </c:pt>
                <c:pt idx="3">
                  <c:v>88.7</c:v>
                </c:pt>
                <c:pt idx="4">
                  <c:v>54</c:v>
                </c:pt>
                <c:pt idx="5">
                  <c:v>62.5</c:v>
                </c:pt>
                <c:pt idx="6">
                  <c:v>41.7</c:v>
                </c:pt>
                <c:pt idx="7">
                  <c:v>59.9</c:v>
                </c:pt>
                <c:pt idx="8">
                  <c:v>32</c:v>
                </c:pt>
                <c:pt idx="9">
                  <c:v>41.8</c:v>
                </c:pt>
                <c:pt idx="10">
                  <c:v>38.4</c:v>
                </c:pt>
                <c:pt idx="11">
                  <c:v>61</c:v>
                </c:pt>
                <c:pt idx="12">
                  <c:v>39.200000000000003</c:v>
                </c:pt>
                <c:pt idx="13">
                  <c:v>55.4</c:v>
                </c:pt>
                <c:pt idx="14">
                  <c:v>50.6</c:v>
                </c:pt>
                <c:pt idx="15">
                  <c:v>74</c:v>
                </c:pt>
                <c:pt idx="16">
                  <c:v>51.9</c:v>
                </c:pt>
                <c:pt idx="17">
                  <c:v>63.3</c:v>
                </c:pt>
                <c:pt idx="18">
                  <c:v>51</c:v>
                </c:pt>
                <c:pt idx="19">
                  <c:v>71.2</c:v>
                </c:pt>
                <c:pt idx="20">
                  <c:v>44.8</c:v>
                </c:pt>
                <c:pt idx="21">
                  <c:v>54.2</c:v>
                </c:pt>
                <c:pt idx="22">
                  <c:v>38.200000000000003</c:v>
                </c:pt>
                <c:pt idx="23">
                  <c:v>65</c:v>
                </c:pt>
                <c:pt idx="24">
                  <c:v>30.4</c:v>
                </c:pt>
                <c:pt idx="25">
                  <c:v>50.2</c:v>
                </c:pt>
                <c:pt idx="26">
                  <c:v>36.799999999999997</c:v>
                </c:pt>
                <c:pt idx="27">
                  <c:v>63.8</c:v>
                </c:pt>
                <c:pt idx="28">
                  <c:v>33.299999999999997</c:v>
                </c:pt>
                <c:pt idx="29">
                  <c:v>50.4</c:v>
                </c:pt>
                <c:pt idx="30">
                  <c:v>39.299999999999997</c:v>
                </c:pt>
                <c:pt idx="31">
                  <c:v>73</c:v>
                </c:pt>
                <c:pt idx="32">
                  <c:v>43.6</c:v>
                </c:pt>
                <c:pt idx="33">
                  <c:v>73.7</c:v>
                </c:pt>
                <c:pt idx="34">
                  <c:v>53.6</c:v>
                </c:pt>
                <c:pt idx="35">
                  <c:v>88.8</c:v>
                </c:pt>
                <c:pt idx="36">
                  <c:v>47.3</c:v>
                </c:pt>
                <c:pt idx="37">
                  <c:v>69.7</c:v>
                </c:pt>
                <c:pt idx="38">
                  <c:v>35.799999999999997</c:v>
                </c:pt>
                <c:pt idx="39">
                  <c:v>85.1</c:v>
                </c:pt>
                <c:pt idx="40">
                  <c:v>47.6</c:v>
                </c:pt>
                <c:pt idx="41">
                  <c:v>73.8</c:v>
                </c:pt>
                <c:pt idx="42">
                  <c:v>45.7</c:v>
                </c:pt>
                <c:pt idx="43">
                  <c:v>83.6</c:v>
                </c:pt>
                <c:pt idx="44">
                  <c:v>38.200000000000003</c:v>
                </c:pt>
                <c:pt idx="45">
                  <c:v>74.5</c:v>
                </c:pt>
                <c:pt idx="46">
                  <c:v>51.3</c:v>
                </c:pt>
                <c:pt idx="47">
                  <c:v>75.2</c:v>
                </c:pt>
                <c:pt idx="48">
                  <c:v>-8.3000000000000007</c:v>
                </c:pt>
                <c:pt idx="49">
                  <c:v>-42.6</c:v>
                </c:pt>
                <c:pt idx="50">
                  <c:v>-29.6</c:v>
                </c:pt>
                <c:pt idx="51">
                  <c:v>-14.6</c:v>
                </c:pt>
                <c:pt idx="52">
                  <c:v>-3.1</c:v>
                </c:pt>
                <c:pt idx="53">
                  <c:v>-19.899999999999999</c:v>
                </c:pt>
              </c:numCache>
            </c:numRef>
          </c:val>
          <c:smooth val="0"/>
          <c:extLst>
            <c:ext xmlns:c16="http://schemas.microsoft.com/office/drawing/2014/chart" uri="{C3380CC4-5D6E-409C-BE32-E72D297353CC}">
              <c16:uniqueId val="{00000002-05DD-4CFB-B236-10F841EFFA61}"/>
            </c:ext>
          </c:extLst>
        </c:ser>
        <c:dLbls>
          <c:showLegendKey val="0"/>
          <c:showVal val="0"/>
          <c:showCatName val="0"/>
          <c:showSerName val="0"/>
          <c:showPercent val="0"/>
          <c:showBubbleSize val="0"/>
        </c:dLbls>
        <c:smooth val="0"/>
        <c:axId val="82926976"/>
        <c:axId val="82925056"/>
      </c:lineChart>
      <c:dateAx>
        <c:axId val="82926976"/>
        <c:scaling>
          <c:orientation val="minMax"/>
          <c:max val="44348"/>
          <c:min val="39600"/>
        </c:scaling>
        <c:delete val="0"/>
        <c:axPos val="b"/>
        <c:numFmt formatCode="mmm\-yy" sourceLinked="0"/>
        <c:majorTickMark val="none"/>
        <c:minorTickMark val="none"/>
        <c:tickLblPos val="low"/>
        <c:spPr>
          <a:ln w="3175">
            <a:solidFill>
              <a:srgbClr val="000000"/>
            </a:solidFill>
            <a:prstDash val="solid"/>
          </a:ln>
        </c:spPr>
        <c:txPr>
          <a:bodyPr rot="0" vert="horz"/>
          <a:lstStyle/>
          <a:p>
            <a:pPr>
              <a:defRPr sz="900"/>
            </a:pPr>
            <a:endParaRPr lang="en-US"/>
          </a:p>
        </c:txPr>
        <c:crossAx val="82925056"/>
        <c:crosses val="autoZero"/>
        <c:auto val="1"/>
        <c:lblOffset val="100"/>
        <c:baseTimeUnit val="months"/>
        <c:majorUnit val="12"/>
        <c:majorTimeUnit val="months"/>
        <c:minorUnit val="3"/>
        <c:minorTimeUnit val="months"/>
      </c:dateAx>
      <c:valAx>
        <c:axId val="82925056"/>
        <c:scaling>
          <c:orientation val="minMax"/>
          <c:max val="100"/>
        </c:scaling>
        <c:delete val="0"/>
        <c:axPos val="l"/>
        <c:majorGridlines>
          <c:spPr>
            <a:ln w="3175">
              <a:solidFill>
                <a:srgbClr val="000000"/>
              </a:solidFill>
              <a:prstDash val="solid"/>
            </a:ln>
          </c:spPr>
        </c:majorGridlines>
        <c:numFmt formatCode="0" sourceLinked="0"/>
        <c:majorTickMark val="none"/>
        <c:minorTickMark val="none"/>
        <c:tickLblPos val="nextTo"/>
        <c:spPr>
          <a:ln w="9525">
            <a:noFill/>
          </a:ln>
        </c:spPr>
        <c:txPr>
          <a:bodyPr rot="0" vert="horz"/>
          <a:lstStyle/>
          <a:p>
            <a:pPr>
              <a:defRPr sz="900"/>
            </a:pPr>
            <a:endParaRPr lang="en-US"/>
          </a:p>
        </c:txPr>
        <c:crossAx val="82926976"/>
        <c:crosses val="autoZero"/>
        <c:crossBetween val="midCat"/>
        <c:majorUnit val="20"/>
      </c:valAx>
      <c:spPr>
        <a:noFill/>
        <a:ln w="25400">
          <a:noFill/>
        </a:ln>
      </c:spPr>
    </c:plotArea>
    <c:legend>
      <c:legendPos val="r"/>
      <c:layout>
        <c:manualLayout>
          <c:xMode val="edge"/>
          <c:yMode val="edge"/>
          <c:x val="9.2054743157105365E-2"/>
          <c:y val="0.69856972878390189"/>
          <c:w val="0.67216597925259347"/>
          <c:h val="0.1163408573928259"/>
        </c:manualLayout>
      </c:layout>
      <c:overlay val="0"/>
      <c:spPr>
        <a:noFill/>
        <a:ln w="25400">
          <a:noFill/>
        </a:ln>
      </c:spPr>
      <c:txPr>
        <a:bodyPr/>
        <a:lstStyle/>
        <a:p>
          <a:pPr>
            <a:defRPr>
              <a:solidFill>
                <a:sysClr val="windowText" lastClr="000000"/>
              </a:solidFill>
            </a:defRPr>
          </a:pPr>
          <a:endParaRPr lang="en-US"/>
        </a:p>
      </c:txPr>
    </c:legend>
    <c:plotVisOnly val="1"/>
    <c:dispBlanksAs val="gap"/>
    <c:showDLblsOverMax val="0"/>
  </c:chart>
  <c:spPr>
    <a:solidFill>
      <a:schemeClr val="bg1"/>
    </a:solidFill>
    <a:ln w="9525">
      <a:noFill/>
    </a:ln>
  </c:spPr>
  <c:txPr>
    <a:bodyPr/>
    <a:lstStyle/>
    <a:p>
      <a:pPr>
        <a:defRPr sz="1000" b="0" i="0" u="none" strike="noStrike" baseline="0">
          <a:solidFill>
            <a:srgbClr val="398BCA"/>
          </a:solidFill>
          <a:latin typeface="+mn-lt"/>
          <a:ea typeface="Times New Roman"/>
          <a:cs typeface="Times New Roman"/>
        </a:defRPr>
      </a:pPr>
      <a:endParaRPr lang="en-US"/>
    </a:p>
  </c:txPr>
  <c:printSettings>
    <c:headerFooter alignWithMargins="0">
      <c:oddHeader>&amp;A</c:oddHeader>
      <c:oddFooter>Page &amp;P</c:oddFooter>
    </c:headerFooter>
    <c:pageMargins b="1" l="0.75000000000001443" r="0.75000000000001443" t="1" header="0.5" footer="0.5"/>
    <c:pageSetup paperSize="9" orientation="landscape" horizontalDpi="-4"/>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11</xdr:col>
      <xdr:colOff>0</xdr:colOff>
      <xdr:row>15</xdr:row>
      <xdr:rowOff>180975</xdr:rowOff>
    </xdr:to>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6</xdr:col>
          <xdr:colOff>104775</xdr:colOff>
          <xdr:row>16</xdr:row>
          <xdr:rowOff>9525</xdr:rowOff>
        </xdr:from>
        <xdr:to>
          <xdr:col>11</xdr:col>
          <xdr:colOff>9525</xdr:colOff>
          <xdr:row>49</xdr:row>
          <xdr:rowOff>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000-000001200000}"/>
                </a:ext>
              </a:extLst>
            </xdr:cNvPr>
            <xdr:cNvSpPr/>
          </xdr:nvSpPr>
          <xdr:spPr bwMode="auto">
            <a:xfrm>
              <a:off x="0" y="0"/>
              <a:ext cx="0" cy="0"/>
            </a:xfrm>
            <a:prstGeom prst="rect">
              <a:avLst/>
            </a:prstGeom>
            <a:solidFill>
              <a:srgbClr val="DCE6EE"/>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oleObject" Target="../embeddings/Microsoft_Word_97_-_2003_Document.doc"/><Relationship Id="rId3" Type="http://schemas.openxmlformats.org/officeDocument/2006/relationships/hyperlink" Target="https://www.abs.gov.au/AUSSTATS/abs@.nsf/mf/3301.0" TargetMode="External"/><Relationship Id="rId7" Type="http://schemas.openxmlformats.org/officeDocument/2006/relationships/vmlDrawing" Target="../drawings/vmlDrawing1.vml"/><Relationship Id="rId2" Type="http://schemas.openxmlformats.org/officeDocument/2006/relationships/hyperlink" Target="https://www.abs.gov.au/ausstats/abs@.nsf/mf/3412.0" TargetMode="External"/><Relationship Id="rId1" Type="http://schemas.openxmlformats.org/officeDocument/2006/relationships/hyperlink" Target="https://www.abs.gov.au/ausstats/abs@.nsf/mf/3101.0"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AUSSTATS/abs@.nsf/mf/3302.0" TargetMode="External"/><Relationship Id="rId9" Type="http://schemas.openxmlformats.org/officeDocument/2006/relationships/image" Target="../media/image1.emf"/></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abs.gov.au/statistics/people/population/national-state-and-territory-population/latest-release"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pageSetUpPr fitToPage="1"/>
  </sheetPr>
  <dimension ref="A1:L60"/>
  <sheetViews>
    <sheetView tabSelected="1" topLeftCell="A10" zoomScaleNormal="100" workbookViewId="0">
      <selection activeCell="Q36" sqref="Q36"/>
    </sheetView>
  </sheetViews>
  <sheetFormatPr defaultColWidth="9.140625" defaultRowHeight="12.75"/>
  <cols>
    <col min="1" max="1" width="12.85546875" style="45" customWidth="1"/>
    <col min="2" max="5" width="10.28515625" style="45" customWidth="1"/>
    <col min="6" max="6" width="9.28515625" style="45" customWidth="1"/>
    <col min="7" max="7" width="1.7109375" style="45" customWidth="1"/>
    <col min="8" max="10" width="8.85546875" style="45" customWidth="1"/>
    <col min="11" max="11" width="1.7109375" style="45" customWidth="1"/>
    <col min="12" max="16384" width="9.140625" style="45"/>
  </cols>
  <sheetData>
    <row r="1" spans="1:11" ht="29.25" customHeight="1">
      <c r="A1" s="53" t="s">
        <v>20</v>
      </c>
      <c r="B1" s="52"/>
      <c r="C1" s="52"/>
      <c r="D1" s="52"/>
      <c r="E1" s="52"/>
      <c r="F1" s="52"/>
      <c r="G1" s="52"/>
      <c r="H1" s="52"/>
      <c r="I1" s="52"/>
      <c r="J1" s="52"/>
      <c r="K1" s="52"/>
    </row>
    <row r="2" spans="1:11" ht="15.6" customHeight="1"/>
    <row r="3" spans="1:11" ht="15.6" customHeight="1"/>
    <row r="4" spans="1:11" ht="15.6" customHeight="1"/>
    <row r="5" spans="1:11" ht="15.6" customHeight="1"/>
    <row r="6" spans="1:11" ht="15.6" customHeight="1"/>
    <row r="7" spans="1:11" ht="15.6" customHeight="1"/>
    <row r="8" spans="1:11" ht="15.6" customHeight="1"/>
    <row r="9" spans="1:11" ht="15.6" customHeight="1"/>
    <row r="10" spans="1:11" ht="15.6" customHeight="1"/>
    <row r="11" spans="1:11" ht="15.6" customHeight="1"/>
    <row r="12" spans="1:11" ht="15.6" customHeight="1"/>
    <row r="13" spans="1:11" ht="15.6" customHeight="1"/>
    <row r="14" spans="1:11" ht="15.6" customHeight="1"/>
    <row r="15" spans="1:11" ht="15.75" customHeight="1"/>
    <row r="16" spans="1:11" ht="15.6" customHeight="1"/>
    <row r="17" spans="1:12" ht="12.75" customHeight="1">
      <c r="A17" s="54" t="s">
        <v>19</v>
      </c>
      <c r="B17" s="55" t="str">
        <f ca="1">'7.2 Data'!P7</f>
        <v>2017-18</v>
      </c>
      <c r="C17" s="55" t="str">
        <f ca="1">'7.2 Data'!Q7</f>
        <v>2018-19</v>
      </c>
      <c r="D17" s="55" t="str">
        <f ca="1">'7.2 Data'!R7</f>
        <v>2019-20</v>
      </c>
      <c r="E17" s="55" t="str">
        <f ca="1">'7.2 Data'!S7</f>
        <v>2020-21</v>
      </c>
      <c r="F17" s="55" t="s">
        <v>43</v>
      </c>
    </row>
    <row r="18" spans="1:12" ht="12.75" customHeight="1">
      <c r="A18" s="61" t="s">
        <v>18</v>
      </c>
      <c r="B18" s="62"/>
      <c r="C18" s="62"/>
      <c r="D18" s="62"/>
      <c r="E18" s="62"/>
      <c r="F18" s="62"/>
    </row>
    <row r="19" spans="1:12" ht="12" customHeight="1">
      <c r="A19" s="1" t="s">
        <v>14</v>
      </c>
      <c r="B19" s="19">
        <f ca="1">OFFSET('7.2 Data'!$B$4,firstrow+'7.2 Data'!M12,0)</f>
        <v>77.7</v>
      </c>
      <c r="C19" s="19">
        <f ca="1">OFFSET('7.2 Data'!$B$4,firstrow+'7.2 Data'!N12,0)</f>
        <v>76.5</v>
      </c>
      <c r="D19" s="19">
        <f ca="1">OFFSET('7.2 Data'!$B$4,firstrow+'7.2 Data'!O12,0)</f>
        <v>78</v>
      </c>
      <c r="E19" s="19">
        <f ca="1">OFFSET('7.2 Data'!$B$4,firstrow+'7.2 Data'!P12,0)</f>
        <v>73.5</v>
      </c>
      <c r="F19" s="19">
        <f>'7.2 Data'!B253</f>
        <v>79.2</v>
      </c>
    </row>
    <row r="20" spans="1:12" ht="12" customHeight="1">
      <c r="A20" s="1" t="s">
        <v>13</v>
      </c>
      <c r="B20" s="19">
        <f ca="1">OFFSET('7.2 Data'!$B$4,firstrow+'7.2 Data'!M13,0)</f>
        <v>74.5</v>
      </c>
      <c r="C20" s="19">
        <f ca="1">OFFSET('7.2 Data'!$B$4,firstrow+'7.2 Data'!N13,0)</f>
        <v>75.3</v>
      </c>
      <c r="D20" s="19">
        <f ca="1">OFFSET('7.2 Data'!$B$4,firstrow+'7.2 Data'!O13,0)</f>
        <v>75.3</v>
      </c>
      <c r="E20" s="19">
        <f ca="1">OFFSET('7.2 Data'!$B$4,firstrow+'7.2 Data'!P13,0)</f>
        <v>70.099999999999994</v>
      </c>
      <c r="F20" s="19"/>
    </row>
    <row r="21" spans="1:12" ht="12" customHeight="1">
      <c r="A21" s="1" t="s">
        <v>12</v>
      </c>
      <c r="B21" s="19">
        <f ca="1">OFFSET('7.2 Data'!$B$4,firstrow+'7.2 Data'!M14,0)</f>
        <v>76.5</v>
      </c>
      <c r="C21" s="19">
        <f ca="1">OFFSET('7.2 Data'!$B$4,firstrow+'7.2 Data'!N14,0)</f>
        <v>76.5</v>
      </c>
      <c r="D21" s="19">
        <f ca="1">OFFSET('7.2 Data'!$B$4,firstrow+'7.2 Data'!O14,0)</f>
        <v>75.3</v>
      </c>
      <c r="E21" s="19">
        <f ca="1">OFFSET('7.2 Data'!$B$4,firstrow+'7.2 Data'!P14,0)</f>
        <v>76.33</v>
      </c>
      <c r="F21" s="19"/>
    </row>
    <row r="22" spans="1:12" ht="12" customHeight="1">
      <c r="A22" s="1" t="s">
        <v>11</v>
      </c>
      <c r="B22" s="19">
        <f ca="1">OFFSET('7.2 Data'!$B$4,firstrow+'7.2 Data'!M15,0)</f>
        <v>75.900000000000006</v>
      </c>
      <c r="C22" s="19">
        <f ca="1">OFFSET('7.2 Data'!$B$4,firstrow+'7.2 Data'!N15,0)</f>
        <v>76.400000000000006</v>
      </c>
      <c r="D22" s="19">
        <f ca="1">OFFSET('7.2 Data'!$B$4,firstrow+'7.2 Data'!O15,0)</f>
        <v>75.5</v>
      </c>
      <c r="E22" s="19">
        <f ca="1">OFFSET('7.2 Data'!$B$4,firstrow+'7.2 Data'!P15,0)</f>
        <v>78.099999999999994</v>
      </c>
      <c r="F22" s="19"/>
    </row>
    <row r="23" spans="1:12" ht="12" customHeight="1">
      <c r="A23" s="1"/>
      <c r="B23" s="19"/>
      <c r="C23" s="19"/>
      <c r="D23" s="19"/>
      <c r="E23" s="19"/>
      <c r="F23" s="19"/>
    </row>
    <row r="24" spans="1:12" ht="12" customHeight="1">
      <c r="A24" s="1" t="s">
        <v>0</v>
      </c>
      <c r="B24" s="19">
        <f ca="1">IF(B19*B20*B21*B22=0,"",SUM(B19:B22))</f>
        <v>304.60000000000002</v>
      </c>
      <c r="C24" s="19">
        <f ca="1">IF(C19*C20*C21*C22=0,"",SUM(C19:C22))</f>
        <v>304.70000000000005</v>
      </c>
      <c r="D24" s="19">
        <f ca="1">IF(D19*D20*D21*D22=0,"",SUM(D19:D22))</f>
        <v>304.10000000000002</v>
      </c>
      <c r="E24" s="19">
        <f ca="1">IF(E19*E20*E21*E22=0,"",SUM(E19:E22))</f>
        <v>298.02999999999997</v>
      </c>
      <c r="F24" s="19"/>
    </row>
    <row r="25" spans="1:12" ht="12" customHeight="1">
      <c r="A25" s="46"/>
      <c r="B25" s="47"/>
      <c r="C25" s="47"/>
      <c r="D25" s="47"/>
      <c r="E25" s="47"/>
      <c r="F25" s="47"/>
      <c r="L25" s="48"/>
    </row>
    <row r="26" spans="1:12" ht="12.75" customHeight="1">
      <c r="A26" s="61" t="s">
        <v>17</v>
      </c>
      <c r="B26" s="62"/>
      <c r="C26" s="63"/>
      <c r="D26" s="63"/>
      <c r="E26" s="63"/>
      <c r="F26" s="63"/>
    </row>
    <row r="27" spans="1:12" ht="12" customHeight="1">
      <c r="A27" s="1" t="s">
        <v>14</v>
      </c>
      <c r="B27" s="19">
        <f ca="1">OFFSET('7.2 Data'!$C$4,firstrow+'7.2 Data'!M12,0)</f>
        <v>47.4</v>
      </c>
      <c r="C27" s="19">
        <f ca="1">OFFSET('7.2 Data'!$C$4,firstrow+'7.2 Data'!N12,0)</f>
        <v>43.3</v>
      </c>
      <c r="D27" s="19">
        <f ca="1">OFFSET('7.2 Data'!$C$4,firstrow+'7.2 Data'!O12,0)</f>
        <v>45.8</v>
      </c>
      <c r="E27" s="19">
        <f ca="1">OFFSET('7.2 Data'!$C$4,firstrow+'7.2 Data'!P12,0)</f>
        <v>42.9</v>
      </c>
      <c r="F27" s="19">
        <f>'7.2 Data'!C253</f>
        <v>47.2</v>
      </c>
    </row>
    <row r="28" spans="1:12" ht="12" customHeight="1">
      <c r="A28" s="1" t="s">
        <v>13</v>
      </c>
      <c r="B28" s="19">
        <f ca="1">OFFSET('7.2 Data'!$C$4,firstrow+'7.2 Data'!M13,0)</f>
        <v>38.9</v>
      </c>
      <c r="C28" s="19">
        <f ca="1">OFFSET('7.2 Data'!$C$4,firstrow+'7.2 Data'!N13,0)</f>
        <v>39.5</v>
      </c>
      <c r="D28" s="19">
        <f ca="1">OFFSET('7.2 Data'!$C$4,firstrow+'7.2 Data'!O13,0)</f>
        <v>41</v>
      </c>
      <c r="E28" s="19">
        <f ca="1">OFFSET('7.2 Data'!$C$4,firstrow+'7.2 Data'!P13,0)</f>
        <v>38.200000000000003</v>
      </c>
      <c r="F28" s="19"/>
    </row>
    <row r="29" spans="1:12" ht="12" customHeight="1">
      <c r="A29" s="1" t="s">
        <v>12</v>
      </c>
      <c r="B29" s="19">
        <f ca="1">OFFSET('7.2 Data'!$C$4,firstrow+'7.2 Data'!M14,0)</f>
        <v>36.299999999999997</v>
      </c>
      <c r="C29" s="19">
        <f ca="1">OFFSET('7.2 Data'!$C$4,firstrow+'7.2 Data'!N14,0)</f>
        <v>38.4</v>
      </c>
      <c r="D29" s="19">
        <f ca="1">OFFSET('7.2 Data'!$C$4,firstrow+'7.2 Data'!O14,0)</f>
        <v>39.9</v>
      </c>
      <c r="E29" s="19">
        <f ca="1">OFFSET('7.2 Data'!$C$4,firstrow+'7.2 Data'!P14,0)</f>
        <v>40.67</v>
      </c>
      <c r="F29" s="19"/>
    </row>
    <row r="30" spans="1:12" ht="12" customHeight="1">
      <c r="A30" s="1" t="s">
        <v>11</v>
      </c>
      <c r="B30" s="19">
        <f ca="1">OFFSET('7.2 Data'!$C$4,firstrow+'7.2 Data'!M15,0)</f>
        <v>39.4</v>
      </c>
      <c r="C30" s="19">
        <f ca="1">OFFSET('7.2 Data'!$C$4,firstrow+'7.2 Data'!N15,0)</f>
        <v>41.9</v>
      </c>
      <c r="D30" s="19">
        <f ca="1">OFFSET('7.2 Data'!$C$4,firstrow+'7.2 Data'!O15,0)</f>
        <v>40.4</v>
      </c>
      <c r="E30" s="19">
        <f ca="1">OFFSET('7.2 Data'!$C$4,firstrow+'7.2 Data'!P15,0)</f>
        <v>41.4</v>
      </c>
      <c r="F30" s="19"/>
    </row>
    <row r="31" spans="1:12" ht="12" customHeight="1">
      <c r="A31" s="1"/>
      <c r="B31" s="19"/>
      <c r="C31" s="19"/>
      <c r="D31" s="19"/>
      <c r="E31" s="19"/>
      <c r="F31" s="19"/>
    </row>
    <row r="32" spans="1:12" ht="12" customHeight="1">
      <c r="A32" s="1" t="s">
        <v>0</v>
      </c>
      <c r="B32" s="19">
        <f ca="1">IF(B27*B28*B29*B30=0,"",SUM(B27:B30))</f>
        <v>162</v>
      </c>
      <c r="C32" s="19">
        <f ca="1">IF(C27*C28*C29*C30=0,"",SUM(C27:C30))</f>
        <v>163.1</v>
      </c>
      <c r="D32" s="19">
        <f ca="1">IF(D27*D28*D29*D30=0,"",SUM(D27:D30))</f>
        <v>167.1</v>
      </c>
      <c r="E32" s="19">
        <f ca="1">IF(E27*E28*E29*E30=0,"",SUM(E27:E30))</f>
        <v>163.16999999999999</v>
      </c>
      <c r="F32" s="19"/>
    </row>
    <row r="33" spans="1:6" ht="12" customHeight="1">
      <c r="A33" s="46"/>
      <c r="B33" s="47"/>
      <c r="C33" s="47"/>
      <c r="D33" s="47"/>
      <c r="E33" s="47"/>
      <c r="F33" s="47"/>
    </row>
    <row r="34" spans="1:6" ht="12.75" customHeight="1">
      <c r="A34" s="64" t="s">
        <v>16</v>
      </c>
      <c r="B34" s="62"/>
      <c r="C34" s="63"/>
      <c r="D34" s="63"/>
      <c r="E34" s="63"/>
      <c r="F34" s="63"/>
    </row>
    <row r="35" spans="1:6" ht="12" customHeight="1">
      <c r="A35" s="1" t="s">
        <v>14</v>
      </c>
      <c r="B35" s="69">
        <f ca="1">OFFSET('7.2 Data'!$D$4,firstrow+'7.2 Data'!M12,0)</f>
        <v>30.3</v>
      </c>
      <c r="C35" s="69">
        <f ca="1">OFFSET('7.2 Data'!$D$4,firstrow+'7.2 Data'!N12,0)</f>
        <v>33.200000000000003</v>
      </c>
      <c r="D35" s="69">
        <f ca="1">OFFSET('7.2 Data'!$D$4,firstrow+'7.2 Data'!O12,0)</f>
        <v>32.299999999999997</v>
      </c>
      <c r="E35" s="69">
        <f ca="1">OFFSET('7.2 Data'!$D$4,firstrow+'7.2 Data'!P12,0)</f>
        <v>30.6</v>
      </c>
      <c r="F35" s="69">
        <f>'7.2 Data'!D253</f>
        <v>32</v>
      </c>
    </row>
    <row r="36" spans="1:6" ht="12" customHeight="1">
      <c r="A36" s="1" t="s">
        <v>13</v>
      </c>
      <c r="B36" s="69">
        <f ca="1">OFFSET('7.2 Data'!$D$4,firstrow+'7.2 Data'!M13,0)</f>
        <v>35.6</v>
      </c>
      <c r="C36" s="69">
        <f ca="1">OFFSET('7.2 Data'!$D$4,firstrow+'7.2 Data'!N13,0)</f>
        <v>35.9</v>
      </c>
      <c r="D36" s="69">
        <f ca="1">OFFSET('7.2 Data'!$D$4,firstrow+'7.2 Data'!O13,0)</f>
        <v>34.299999999999997</v>
      </c>
      <c r="E36" s="69">
        <f ca="1">OFFSET('7.2 Data'!$D$4,firstrow+'7.2 Data'!P13,0)</f>
        <v>31.9</v>
      </c>
      <c r="F36" s="69"/>
    </row>
    <row r="37" spans="1:6" ht="12" customHeight="1">
      <c r="A37" s="1" t="s">
        <v>12</v>
      </c>
      <c r="B37" s="69">
        <f ca="1">OFFSET('7.2 Data'!$D$4,firstrow+'7.2 Data'!M14,0)</f>
        <v>40.200000000000003</v>
      </c>
      <c r="C37" s="69">
        <f ca="1">OFFSET('7.2 Data'!$D$4,firstrow+'7.2 Data'!N14,0)</f>
        <v>38.1</v>
      </c>
      <c r="D37" s="69">
        <f ca="1">OFFSET('7.2 Data'!$D$4,firstrow+'7.2 Data'!O14,0)</f>
        <v>35.4</v>
      </c>
      <c r="E37" s="69">
        <f ca="1">OFFSET('7.2 Data'!$D$4,firstrow+'7.2 Data'!P14,0)</f>
        <v>35.659999999999997</v>
      </c>
      <c r="F37" s="69"/>
    </row>
    <row r="38" spans="1:6" ht="12" customHeight="1">
      <c r="A38" s="1" t="s">
        <v>11</v>
      </c>
      <c r="B38" s="69">
        <f ca="1">OFFSET('7.2 Data'!$D$4,firstrow+'7.2 Data'!M15,0)</f>
        <v>36.5</v>
      </c>
      <c r="C38" s="69">
        <f ca="1">OFFSET('7.2 Data'!$D$4,firstrow+'7.2 Data'!N15,0)</f>
        <v>34.6</v>
      </c>
      <c r="D38" s="69">
        <f ca="1">OFFSET('7.2 Data'!$D$4,firstrow+'7.2 Data'!O15,0)</f>
        <v>35.200000000000003</v>
      </c>
      <c r="E38" s="69">
        <f ca="1">OFFSET('7.2 Data'!$D$4,firstrow+'7.2 Data'!P15,0)</f>
        <v>36.700000000000003</v>
      </c>
      <c r="F38" s="69"/>
    </row>
    <row r="39" spans="1:6" ht="12" customHeight="1">
      <c r="A39" s="1"/>
      <c r="B39" s="69"/>
      <c r="C39" s="69"/>
      <c r="D39" s="69"/>
      <c r="E39" s="69"/>
      <c r="F39" s="69"/>
    </row>
    <row r="40" spans="1:6" ht="12" customHeight="1">
      <c r="A40" s="1" t="s">
        <v>0</v>
      </c>
      <c r="B40" s="69">
        <f ca="1">IF(B35*B36*B37*B38=0,"",SUM(B35:B38))</f>
        <v>142.60000000000002</v>
      </c>
      <c r="C40" s="69">
        <f ca="1">IF(C35*C36*C37*C38=0,"",SUM(C35:C38))</f>
        <v>141.79999999999998</v>
      </c>
      <c r="D40" s="69">
        <f ca="1">IF(D35*D36*D37*D38=0,"",SUM(D35:D38))</f>
        <v>137.19999999999999</v>
      </c>
      <c r="E40" s="69">
        <f ca="1">IF(E35*E36*E37*E38=0,"",SUM(E35:E38))</f>
        <v>134.86000000000001</v>
      </c>
      <c r="F40" s="69"/>
    </row>
    <row r="41" spans="1:6" ht="12" customHeight="1">
      <c r="A41" s="46"/>
      <c r="B41" s="47"/>
      <c r="C41" s="47"/>
      <c r="D41" s="47"/>
      <c r="E41" s="47"/>
      <c r="F41" s="47"/>
    </row>
    <row r="42" spans="1:6" ht="12.75" customHeight="1">
      <c r="A42" s="61" t="s">
        <v>15</v>
      </c>
      <c r="B42" s="62"/>
      <c r="C42" s="63"/>
      <c r="D42" s="63"/>
      <c r="E42" s="63"/>
      <c r="F42" s="63"/>
    </row>
    <row r="43" spans="1:6" ht="12" customHeight="1">
      <c r="A43" s="1" t="s">
        <v>14</v>
      </c>
      <c r="B43" s="69">
        <f ca="1">OFFSET('7.2 Data'!$E$4,firstrow+'7.2 Data'!M12,0)</f>
        <v>69.7</v>
      </c>
      <c r="C43" s="69">
        <f ca="1">OFFSET('7.2 Data'!$E$4,firstrow+'7.2 Data'!N12,0)</f>
        <v>73.8</v>
      </c>
      <c r="D43" s="69">
        <f ca="1">OFFSET('7.2 Data'!$E$4,firstrow+'7.2 Data'!O12,0)</f>
        <v>74.5</v>
      </c>
      <c r="E43" s="69">
        <f ca="1">OFFSET('7.2 Data'!$E$4,firstrow+'7.2 Data'!P12,0)</f>
        <v>-42.6</v>
      </c>
      <c r="F43" s="69">
        <f>'7.2 Data'!E253</f>
        <v>-19.899999999999999</v>
      </c>
    </row>
    <row r="44" spans="1:6" ht="12" customHeight="1">
      <c r="A44" s="1" t="s">
        <v>13</v>
      </c>
      <c r="B44" s="69">
        <f ca="1">OFFSET('7.2 Data'!$E$4,firstrow+'7.2 Data'!M13,0)</f>
        <v>35.799999999999997</v>
      </c>
      <c r="C44" s="69">
        <f ca="1">OFFSET('7.2 Data'!$E$4,firstrow+'7.2 Data'!N13,0)</f>
        <v>45.7</v>
      </c>
      <c r="D44" s="69">
        <f ca="1">OFFSET('7.2 Data'!$E$4,firstrow+'7.2 Data'!O13,0)</f>
        <v>51.3</v>
      </c>
      <c r="E44" s="69">
        <f ca="1">OFFSET('7.2 Data'!$E$4,firstrow+'7.2 Data'!P13,0)</f>
        <v>-29.6</v>
      </c>
      <c r="F44" s="69"/>
    </row>
    <row r="45" spans="1:6" ht="12" customHeight="1">
      <c r="A45" s="1" t="s">
        <v>12</v>
      </c>
      <c r="B45" s="69">
        <f ca="1">OFFSET('7.2 Data'!$E$4,firstrow+'7.2 Data'!M14,0)</f>
        <v>85.1</v>
      </c>
      <c r="C45" s="69">
        <f ca="1">OFFSET('7.2 Data'!$E$4,firstrow+'7.2 Data'!N14,0)</f>
        <v>83.6</v>
      </c>
      <c r="D45" s="69">
        <f ca="1">OFFSET('7.2 Data'!$E$4,firstrow+'7.2 Data'!O14,0)</f>
        <v>75.2</v>
      </c>
      <c r="E45" s="69">
        <f ca="1">OFFSET('7.2 Data'!$E$4,firstrow+'7.2 Data'!P14,0)</f>
        <v>-14.6</v>
      </c>
      <c r="F45" s="69"/>
    </row>
    <row r="46" spans="1:6" ht="12" customHeight="1">
      <c r="A46" s="1" t="s">
        <v>11</v>
      </c>
      <c r="B46" s="69">
        <f ca="1">OFFSET('7.2 Data'!$E$4,firstrow+'7.2 Data'!M15,0)</f>
        <v>47.6</v>
      </c>
      <c r="C46" s="69">
        <f ca="1">OFFSET('7.2 Data'!$E$4,firstrow+'7.2 Data'!N15,0)</f>
        <v>38.200000000000003</v>
      </c>
      <c r="D46" s="69">
        <f ca="1">OFFSET('7.2 Data'!$E$4,firstrow+'7.2 Data'!O15,0)</f>
        <v>-8.3000000000000007</v>
      </c>
      <c r="E46" s="69">
        <f ca="1">OFFSET('7.2 Data'!$E$4,firstrow+'7.2 Data'!P15,0)</f>
        <v>-3.1</v>
      </c>
      <c r="F46" s="69"/>
    </row>
    <row r="47" spans="1:6" ht="12" customHeight="1">
      <c r="A47" s="1"/>
      <c r="B47" s="69"/>
      <c r="C47" s="69"/>
      <c r="D47" s="69"/>
      <c r="E47" s="69"/>
      <c r="F47" s="69"/>
    </row>
    <row r="48" spans="1:6" ht="12" customHeight="1">
      <c r="A48" s="1" t="s">
        <v>0</v>
      </c>
      <c r="B48" s="69">
        <f ca="1">IF(B43*B44*B45*B46=0,"",SUM(B43:B46))</f>
        <v>238.2</v>
      </c>
      <c r="C48" s="69">
        <f ca="1">IF(C43*C44*C45*C46=0,"",SUM(C43:C46))</f>
        <v>241.3</v>
      </c>
      <c r="D48" s="69">
        <f ca="1">IF(D43*D44*D45*D46=0,"",SUM(D43:D46))</f>
        <v>192.7</v>
      </c>
      <c r="E48" s="69">
        <f ca="1">IF(E43*E44*E45*E46=0,"",SUM(E43:E46))</f>
        <v>-89.899999999999991</v>
      </c>
      <c r="F48" s="69"/>
    </row>
    <row r="49" spans="1:9" ht="12" customHeight="1" thickBot="1">
      <c r="A49" s="56"/>
      <c r="B49" s="57"/>
      <c r="C49" s="57"/>
      <c r="D49" s="57"/>
      <c r="E49" s="57"/>
      <c r="F49" s="57"/>
    </row>
    <row r="50" spans="1:9" ht="12" customHeight="1"/>
    <row r="51" spans="1:9" ht="12" customHeight="1">
      <c r="A51" s="49" t="s">
        <v>10</v>
      </c>
      <c r="H51" s="50" t="s">
        <v>40</v>
      </c>
    </row>
    <row r="52" spans="1:9" ht="12" customHeight="1">
      <c r="A52" s="49" t="s">
        <v>9</v>
      </c>
      <c r="H52" s="70">
        <f>'7.2 Data'!$B$260</f>
        <v>44732</v>
      </c>
      <c r="I52" s="70"/>
    </row>
    <row r="53" spans="1:9" ht="12" customHeight="1"/>
    <row r="54" spans="1:9" ht="12" customHeight="1">
      <c r="A54" s="59" t="s">
        <v>31</v>
      </c>
      <c r="B54" s="51"/>
      <c r="C54" s="51"/>
      <c r="D54" s="51"/>
    </row>
    <row r="55" spans="1:9" ht="12" customHeight="1">
      <c r="A55" s="60" t="s">
        <v>32</v>
      </c>
    </row>
    <row r="56" spans="1:9" ht="12" customHeight="1"/>
    <row r="57" spans="1:9" ht="12" customHeight="1">
      <c r="A57" s="58" t="s">
        <v>30</v>
      </c>
    </row>
    <row r="58" spans="1:9" ht="12" customHeight="1">
      <c r="A58" s="60" t="s">
        <v>33</v>
      </c>
    </row>
    <row r="59" spans="1:9" ht="12" customHeight="1">
      <c r="A59" s="60" t="s">
        <v>34</v>
      </c>
    </row>
    <row r="60" spans="1:9" ht="12" customHeight="1">
      <c r="A60" s="60" t="s">
        <v>35</v>
      </c>
    </row>
  </sheetData>
  <mergeCells count="1">
    <mergeCell ref="H52:I52"/>
  </mergeCells>
  <hyperlinks>
    <hyperlink ref="A55" r:id="rId1" xr:uid="{00000000-0004-0000-0000-000000000000}"/>
    <hyperlink ref="A58" r:id="rId2" xr:uid="{00000000-0004-0000-0000-000001000000}"/>
    <hyperlink ref="A59" r:id="rId3" xr:uid="{00000000-0004-0000-0000-000002000000}"/>
    <hyperlink ref="A60" r:id="rId4" xr:uid="{00000000-0004-0000-0000-000003000000}"/>
  </hyperlinks>
  <printOptions horizontalCentered="1"/>
  <pageMargins left="0.74803149606299213" right="0.74803149606299213" top="0.59055118110236227" bottom="0.98425196850393704" header="0.51181102362204722" footer="0.51181102362204722"/>
  <pageSetup paperSize="9" scale="91" orientation="portrait" r:id="rId5"/>
  <headerFooter alignWithMargins="0">
    <oddFooter>&amp;L&amp;"Times New Roman,Regular"&amp;12 36&amp;R&amp;"Times New Roman,Italic"&amp;12Monthly Statistical Bulletin</oddFooter>
  </headerFooter>
  <rowBreaks count="1" manualBreakCount="1">
    <brk id="60" max="16383" man="1"/>
  </rowBreaks>
  <colBreaks count="1" manualBreakCount="1">
    <brk id="11" max="1048575" man="1"/>
  </colBreaks>
  <drawing r:id="rId6"/>
  <legacyDrawing r:id="rId7"/>
  <oleObjects>
    <mc:AlternateContent xmlns:mc="http://schemas.openxmlformats.org/markup-compatibility/2006">
      <mc:Choice Requires="x14">
        <oleObject progId="Word.Document.8" shapeId="8193" r:id="rId8">
          <objectPr defaultSize="0" autoPict="0" r:id="rId9">
            <anchor moveWithCells="1">
              <from>
                <xdr:col>6</xdr:col>
                <xdr:colOff>104775</xdr:colOff>
                <xdr:row>16</xdr:row>
                <xdr:rowOff>9525</xdr:rowOff>
              </from>
              <to>
                <xdr:col>11</xdr:col>
                <xdr:colOff>19050</xdr:colOff>
                <xdr:row>49</xdr:row>
                <xdr:rowOff>0</xdr:rowOff>
              </to>
            </anchor>
          </objectPr>
        </oleObject>
      </mc:Choice>
      <mc:Fallback>
        <oleObject progId="Word.Document.8" shapeId="8193" r:id="rId8"/>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T260"/>
  <sheetViews>
    <sheetView workbookViewId="0">
      <pane xSplit="1" ySplit="4" topLeftCell="B235" activePane="bottomRight" state="frozen"/>
      <selection pane="topRight" activeCell="B1" sqref="B1"/>
      <selection pane="bottomLeft" activeCell="A2" sqref="A2"/>
      <selection pane="bottomRight" activeCell="E264" sqref="E264"/>
    </sheetView>
  </sheetViews>
  <sheetFormatPr defaultColWidth="9.140625" defaultRowHeight="12"/>
  <cols>
    <col min="1" max="1" width="13" style="3" customWidth="1"/>
    <col min="2" max="2" width="13.140625" style="3" customWidth="1"/>
    <col min="3" max="3" width="9.7109375" style="3" customWidth="1"/>
    <col min="4" max="4" width="12" style="3" customWidth="1"/>
    <col min="5" max="5" width="13.5703125" style="3" customWidth="1"/>
    <col min="6" max="6" width="10.7109375" style="15" customWidth="1"/>
    <col min="7" max="7" width="10.42578125" style="3" customWidth="1"/>
    <col min="8" max="8" width="10.7109375" style="3" customWidth="1"/>
    <col min="9" max="19" width="9.140625" style="3"/>
    <col min="20" max="20" width="13" style="3" customWidth="1"/>
    <col min="21" max="16384" width="9.140625" style="3"/>
  </cols>
  <sheetData>
    <row r="1" spans="1:20">
      <c r="A1" s="2" t="s">
        <v>4</v>
      </c>
      <c r="B1" s="2"/>
      <c r="C1" s="2"/>
      <c r="F1" s="3"/>
    </row>
    <row r="2" spans="1:20">
      <c r="A2" s="3" t="s">
        <v>38</v>
      </c>
      <c r="F2" s="3"/>
    </row>
    <row r="3" spans="1:20" ht="12.75">
      <c r="A3" s="67" t="s">
        <v>37</v>
      </c>
      <c r="F3" s="3"/>
    </row>
    <row r="4" spans="1:20" ht="43.5" customHeight="1">
      <c r="A4" s="5"/>
      <c r="B4" s="6" t="s">
        <v>2</v>
      </c>
      <c r="C4" s="6" t="s">
        <v>3</v>
      </c>
      <c r="D4" s="6" t="s">
        <v>1</v>
      </c>
      <c r="E4" s="6" t="s">
        <v>6</v>
      </c>
      <c r="F4" s="3"/>
      <c r="G4" s="6" t="s">
        <v>7</v>
      </c>
      <c r="H4" s="6"/>
      <c r="I4" s="6"/>
      <c r="J4" s="6"/>
    </row>
    <row r="5" spans="1:20">
      <c r="A5" s="7">
        <v>21794</v>
      </c>
      <c r="B5" s="4"/>
      <c r="C5" s="4"/>
      <c r="D5" s="5">
        <v>32.6</v>
      </c>
      <c r="E5" s="5"/>
      <c r="F5" s="3"/>
      <c r="G5" s="5">
        <v>17.5</v>
      </c>
      <c r="L5" s="2" t="s">
        <v>22</v>
      </c>
    </row>
    <row r="6" spans="1:20">
      <c r="A6" s="8">
        <v>21885</v>
      </c>
      <c r="B6" s="4"/>
      <c r="C6" s="4"/>
      <c r="D6" s="5">
        <v>35</v>
      </c>
      <c r="E6" s="5"/>
      <c r="F6" s="3"/>
      <c r="G6" s="5">
        <v>19.899999999999999</v>
      </c>
      <c r="L6" s="20"/>
      <c r="M6" s="21" t="s">
        <v>23</v>
      </c>
      <c r="N6" s="22" t="s">
        <v>24</v>
      </c>
      <c r="O6" s="26" t="s">
        <v>25</v>
      </c>
      <c r="P6" s="27"/>
      <c r="Q6" s="27"/>
      <c r="R6" s="27"/>
      <c r="S6" s="28"/>
      <c r="T6" s="32" t="s">
        <v>26</v>
      </c>
    </row>
    <row r="7" spans="1:20">
      <c r="A7" s="7">
        <v>21976</v>
      </c>
      <c r="B7" s="4"/>
      <c r="C7" s="4"/>
      <c r="D7" s="5">
        <v>35.6</v>
      </c>
      <c r="E7" s="5"/>
      <c r="F7" s="3"/>
      <c r="G7" s="5">
        <v>25.6</v>
      </c>
      <c r="L7" s="23" t="s">
        <v>27</v>
      </c>
      <c r="M7" s="24">
        <f ca="1">YEAR(OFFSET($A$4,lastrow,0))</f>
        <v>2021</v>
      </c>
      <c r="N7" s="25">
        <f ca="1">MONTH(OFFSET($A$4,lastrow,0))</f>
        <v>3</v>
      </c>
      <c r="O7" s="29" t="str">
        <f ca="1">IF($N$7&lt;=6,$M$7-5&amp;"-"&amp;MOD($M$7-4,100),$M$7-4&amp;"-"&amp;MOD($M$7-3,100))</f>
        <v>2016-17</v>
      </c>
      <c r="P7" s="30" t="str">
        <f ca="1">IF($N$7&lt;=6,$M$7-4&amp;"-"&amp;MOD($M$7-3,100),$M$7-3&amp;"-"&amp;MOD($M$7-2,100))</f>
        <v>2017-18</v>
      </c>
      <c r="Q7" s="30" t="str">
        <f ca="1">IF($N$7&lt;=6,$M$7-3&amp;"-"&amp;MOD($M$7-2,100),$M$7-2&amp;"-"&amp;MOD($M$7-1,100))</f>
        <v>2018-19</v>
      </c>
      <c r="R7" s="30" t="str">
        <f ca="1">IF($N$7&lt;=6,$M$7-2&amp;"-"&amp;MOD($M$7-1,100),$M$7-1&amp;"-"&amp;MOD($M$7,100))</f>
        <v>2019-20</v>
      </c>
      <c r="S7" s="31" t="str">
        <f ca="1">IF($N$7&lt;=6,$M$7-1&amp;"-"&amp;MOD($M$7,100),$M$7&amp;"-"&amp;MOD($M$7+1,100))</f>
        <v>2020-21</v>
      </c>
      <c r="T7" s="33">
        <v>247</v>
      </c>
    </row>
    <row r="8" spans="1:20">
      <c r="A8" s="8">
        <v>22068</v>
      </c>
      <c r="B8" s="4"/>
      <c r="C8" s="4"/>
      <c r="D8" s="5">
        <v>37.200000000000003</v>
      </c>
      <c r="E8" s="5"/>
      <c r="F8" s="3"/>
      <c r="G8" s="5">
        <v>16.100000000000001</v>
      </c>
    </row>
    <row r="9" spans="1:20">
      <c r="A9" s="7">
        <v>22160</v>
      </c>
      <c r="B9" s="4"/>
      <c r="C9" s="4"/>
      <c r="D9" s="5">
        <v>32.700000000000003</v>
      </c>
      <c r="E9" s="5"/>
      <c r="F9" s="3"/>
      <c r="G9" s="5">
        <v>18.600000000000001</v>
      </c>
      <c r="L9" s="34" t="s">
        <v>28</v>
      </c>
      <c r="M9" s="27"/>
      <c r="N9" s="27"/>
      <c r="O9" s="27"/>
      <c r="P9" s="28"/>
    </row>
    <row r="10" spans="1:20">
      <c r="A10" s="8">
        <v>22251</v>
      </c>
      <c r="B10" s="4"/>
      <c r="C10" s="4"/>
      <c r="D10" s="5">
        <v>36.299999999999997</v>
      </c>
      <c r="E10" s="5"/>
      <c r="F10" s="3"/>
      <c r="G10" s="5">
        <v>29.8</v>
      </c>
      <c r="L10" s="35">
        <f t="array" aca="1" ref="L10" ca="1">MATCH(IF($N$7&lt;=6,$M$7-5,$M$7-4)&amp;"9",YEAR(A5:A507)&amp;MONTH(A5:A507),0)</f>
        <v>229</v>
      </c>
      <c r="M10" s="36"/>
      <c r="N10" s="36"/>
      <c r="O10" s="36"/>
      <c r="P10" s="37"/>
    </row>
    <row r="11" spans="1:20">
      <c r="A11" s="7">
        <v>22341</v>
      </c>
      <c r="B11" s="4"/>
      <c r="C11" s="4"/>
      <c r="D11" s="5">
        <v>40.799999999999997</v>
      </c>
      <c r="E11" s="5"/>
      <c r="F11" s="3"/>
      <c r="G11" s="5">
        <v>22.5</v>
      </c>
      <c r="L11" s="38" t="s">
        <v>29</v>
      </c>
      <c r="M11" s="36"/>
      <c r="N11" s="36"/>
      <c r="O11" s="36"/>
      <c r="P11" s="37"/>
    </row>
    <row r="12" spans="1:20">
      <c r="A12" s="8">
        <v>22433</v>
      </c>
      <c r="B12" s="4"/>
      <c r="C12" s="4"/>
      <c r="D12" s="5">
        <v>39.200000000000003</v>
      </c>
      <c r="E12" s="5"/>
      <c r="F12" s="3"/>
      <c r="G12" s="5">
        <v>14.3</v>
      </c>
      <c r="L12" s="39">
        <v>0</v>
      </c>
      <c r="M12" s="40">
        <f>L12+4</f>
        <v>4</v>
      </c>
      <c r="N12" s="40">
        <f t="shared" ref="N12:P12" si="0">M12+4</f>
        <v>8</v>
      </c>
      <c r="O12" s="40">
        <f t="shared" si="0"/>
        <v>12</v>
      </c>
      <c r="P12" s="41">
        <f t="shared" si="0"/>
        <v>16</v>
      </c>
    </row>
    <row r="13" spans="1:20">
      <c r="A13" s="7">
        <v>22525</v>
      </c>
      <c r="B13" s="4"/>
      <c r="C13" s="4"/>
      <c r="D13" s="5">
        <v>34.299999999999997</v>
      </c>
      <c r="E13" s="5"/>
      <c r="F13" s="3"/>
      <c r="G13" s="5">
        <v>9.8000000000000007</v>
      </c>
      <c r="L13" s="39">
        <f>L12+1</f>
        <v>1</v>
      </c>
      <c r="M13" s="40">
        <f t="shared" ref="M13:P15" si="1">L13+4</f>
        <v>5</v>
      </c>
      <c r="N13" s="40">
        <f t="shared" si="1"/>
        <v>9</v>
      </c>
      <c r="O13" s="40">
        <f t="shared" si="1"/>
        <v>13</v>
      </c>
      <c r="P13" s="41">
        <f t="shared" si="1"/>
        <v>17</v>
      </c>
    </row>
    <row r="14" spans="1:20">
      <c r="A14" s="8">
        <v>22616</v>
      </c>
      <c r="B14" s="4"/>
      <c r="C14" s="4"/>
      <c r="D14" s="5">
        <v>36.700000000000003</v>
      </c>
      <c r="E14" s="5"/>
      <c r="F14" s="3"/>
      <c r="G14" s="5">
        <v>15</v>
      </c>
      <c r="L14" s="39">
        <f t="shared" ref="L14:L15" si="2">L13+1</f>
        <v>2</v>
      </c>
      <c r="M14" s="40">
        <f t="shared" si="1"/>
        <v>6</v>
      </c>
      <c r="N14" s="40">
        <f t="shared" si="1"/>
        <v>10</v>
      </c>
      <c r="O14" s="40">
        <f t="shared" si="1"/>
        <v>14</v>
      </c>
      <c r="P14" s="41">
        <f t="shared" si="1"/>
        <v>18</v>
      </c>
    </row>
    <row r="15" spans="1:20">
      <c r="A15" s="7">
        <v>22706</v>
      </c>
      <c r="B15" s="4"/>
      <c r="C15" s="4"/>
      <c r="D15" s="5">
        <v>40.1</v>
      </c>
      <c r="E15" s="5"/>
      <c r="F15" s="3"/>
      <c r="G15" s="5">
        <v>16.7</v>
      </c>
      <c r="L15" s="42">
        <f t="shared" si="2"/>
        <v>3</v>
      </c>
      <c r="M15" s="43">
        <f t="shared" si="1"/>
        <v>7</v>
      </c>
      <c r="N15" s="43">
        <f t="shared" si="1"/>
        <v>11</v>
      </c>
      <c r="O15" s="43">
        <f t="shared" si="1"/>
        <v>15</v>
      </c>
      <c r="P15" s="44">
        <f t="shared" si="1"/>
        <v>19</v>
      </c>
    </row>
    <row r="16" spans="1:20">
      <c r="A16" s="8">
        <v>22798</v>
      </c>
      <c r="B16" s="4"/>
      <c r="C16" s="4"/>
      <c r="D16" s="5">
        <v>37.4</v>
      </c>
      <c r="E16" s="5"/>
      <c r="F16" s="3"/>
      <c r="G16" s="5">
        <v>7</v>
      </c>
    </row>
    <row r="17" spans="1:7">
      <c r="A17" s="7">
        <v>22890</v>
      </c>
      <c r="B17" s="4"/>
      <c r="C17" s="4"/>
      <c r="D17" s="5">
        <v>31.3</v>
      </c>
      <c r="E17" s="5"/>
      <c r="F17" s="3"/>
      <c r="G17" s="5">
        <v>16.2</v>
      </c>
    </row>
    <row r="18" spans="1:7">
      <c r="A18" s="8">
        <v>22981</v>
      </c>
      <c r="B18" s="4"/>
      <c r="C18" s="4"/>
      <c r="D18" s="5">
        <v>35.1</v>
      </c>
      <c r="E18" s="5"/>
      <c r="F18" s="3"/>
      <c r="G18" s="5">
        <v>22.6</v>
      </c>
    </row>
    <row r="19" spans="1:7">
      <c r="A19" s="7">
        <v>23071</v>
      </c>
      <c r="B19" s="4"/>
      <c r="C19" s="4"/>
      <c r="D19" s="5">
        <v>39.5</v>
      </c>
      <c r="E19" s="5"/>
      <c r="F19" s="3"/>
      <c r="G19" s="5">
        <v>19.600000000000001</v>
      </c>
    </row>
    <row r="20" spans="1:7">
      <c r="A20" s="8">
        <v>23163</v>
      </c>
      <c r="B20" s="4"/>
      <c r="C20" s="4"/>
      <c r="D20" s="5">
        <v>35.5</v>
      </c>
      <c r="E20" s="5"/>
      <c r="F20" s="3"/>
      <c r="G20" s="5">
        <v>11.3</v>
      </c>
    </row>
    <row r="21" spans="1:7">
      <c r="A21" s="7">
        <v>23255</v>
      </c>
      <c r="B21" s="4"/>
      <c r="C21" s="4"/>
      <c r="D21" s="5">
        <v>31.4</v>
      </c>
      <c r="E21" s="5"/>
      <c r="F21" s="3"/>
      <c r="G21" s="5">
        <v>17.5</v>
      </c>
    </row>
    <row r="22" spans="1:7">
      <c r="A22" s="8">
        <v>23346</v>
      </c>
      <c r="B22" s="4"/>
      <c r="C22" s="4"/>
      <c r="D22" s="5">
        <v>34.4</v>
      </c>
      <c r="E22" s="5"/>
      <c r="F22" s="3"/>
      <c r="G22" s="5">
        <v>23.3</v>
      </c>
    </row>
    <row r="23" spans="1:7" ht="12.75">
      <c r="A23" s="7">
        <v>23437</v>
      </c>
      <c r="B23" s="18"/>
      <c r="C23" s="18"/>
      <c r="D23" s="18">
        <v>35.299999999999997</v>
      </c>
      <c r="E23" s="5"/>
      <c r="F23" s="3"/>
      <c r="G23" s="5">
        <v>32.299999999999997</v>
      </c>
    </row>
    <row r="24" spans="1:7" ht="12.75">
      <c r="A24" s="8">
        <v>23529</v>
      </c>
      <c r="B24" s="18"/>
      <c r="C24" s="18"/>
      <c r="D24" s="18">
        <v>33.700000000000003</v>
      </c>
      <c r="E24" s="5"/>
      <c r="F24" s="3"/>
      <c r="G24" s="5">
        <v>11.3</v>
      </c>
    </row>
    <row r="25" spans="1:7" ht="12.75">
      <c r="A25" s="7">
        <v>23621</v>
      </c>
      <c r="B25" s="18"/>
      <c r="C25" s="18"/>
      <c r="D25" s="18">
        <v>27</v>
      </c>
      <c r="E25" s="5"/>
      <c r="F25" s="3"/>
      <c r="G25" s="5">
        <v>22.6</v>
      </c>
    </row>
    <row r="26" spans="1:7" ht="12.75">
      <c r="A26" s="8">
        <v>23712</v>
      </c>
      <c r="B26" s="18"/>
      <c r="C26" s="18"/>
      <c r="D26" s="18">
        <v>32.5</v>
      </c>
      <c r="E26" s="5"/>
      <c r="F26" s="3"/>
      <c r="G26" s="5">
        <v>33.1</v>
      </c>
    </row>
    <row r="27" spans="1:7" ht="12.75">
      <c r="A27" s="7">
        <v>23802</v>
      </c>
      <c r="B27" s="18"/>
      <c r="C27" s="18"/>
      <c r="D27" s="18">
        <v>33.4</v>
      </c>
      <c r="E27" s="5"/>
      <c r="F27" s="3"/>
      <c r="G27" s="5">
        <v>28.4</v>
      </c>
    </row>
    <row r="28" spans="1:7" ht="12.75">
      <c r="A28" s="8">
        <v>23894</v>
      </c>
      <c r="B28" s="18"/>
      <c r="C28" s="18"/>
      <c r="D28" s="18">
        <v>30.5</v>
      </c>
      <c r="E28" s="5"/>
      <c r="F28" s="3"/>
      <c r="G28" s="5">
        <v>16.399999999999999</v>
      </c>
    </row>
    <row r="29" spans="1:7" ht="12.75">
      <c r="A29" s="7">
        <v>23986</v>
      </c>
      <c r="B29" s="18"/>
      <c r="C29" s="18"/>
      <c r="D29" s="18">
        <v>27.3</v>
      </c>
      <c r="E29" s="5"/>
      <c r="F29" s="3"/>
      <c r="G29" s="5">
        <v>24.6</v>
      </c>
    </row>
    <row r="30" spans="1:7" ht="12.75">
      <c r="A30" s="8">
        <v>24077</v>
      </c>
      <c r="B30" s="18"/>
      <c r="C30" s="18"/>
      <c r="D30" s="18">
        <v>31.9</v>
      </c>
      <c r="E30" s="5"/>
      <c r="F30" s="3"/>
      <c r="G30" s="5">
        <v>35.4</v>
      </c>
    </row>
    <row r="31" spans="1:7" ht="12.75">
      <c r="A31" s="7">
        <v>24167</v>
      </c>
      <c r="B31" s="18"/>
      <c r="C31" s="18"/>
      <c r="D31" s="18">
        <v>32.5</v>
      </c>
      <c r="E31" s="9"/>
      <c r="F31" s="3"/>
      <c r="G31" s="5">
        <v>26.3</v>
      </c>
    </row>
    <row r="32" spans="1:7" ht="12.75">
      <c r="A32" s="8">
        <v>24259</v>
      </c>
      <c r="B32" s="18"/>
      <c r="C32" s="18"/>
      <c r="D32" s="18">
        <v>30.1</v>
      </c>
      <c r="E32" s="9"/>
      <c r="F32" s="3"/>
      <c r="G32" s="5">
        <v>6</v>
      </c>
    </row>
    <row r="33" spans="1:7" ht="12.75">
      <c r="A33" s="7">
        <v>24351</v>
      </c>
      <c r="B33" s="18"/>
      <c r="C33" s="18"/>
      <c r="D33" s="18">
        <v>24.6</v>
      </c>
      <c r="E33" s="9"/>
      <c r="F33" s="3"/>
      <c r="G33" s="5">
        <v>21.4</v>
      </c>
    </row>
    <row r="34" spans="1:7" ht="12.75">
      <c r="A34" s="8">
        <v>24442</v>
      </c>
      <c r="B34" s="18"/>
      <c r="C34" s="18"/>
      <c r="D34" s="18">
        <v>31.5</v>
      </c>
      <c r="E34" s="9"/>
      <c r="F34" s="3"/>
      <c r="G34" s="5">
        <v>33.1</v>
      </c>
    </row>
    <row r="35" spans="1:7" ht="12.75">
      <c r="A35" s="7">
        <v>24532</v>
      </c>
      <c r="B35" s="18"/>
      <c r="C35" s="18"/>
      <c r="D35" s="18">
        <v>34.4</v>
      </c>
      <c r="E35" s="9"/>
      <c r="F35" s="3"/>
      <c r="G35" s="5">
        <v>28.1</v>
      </c>
    </row>
    <row r="36" spans="1:7" ht="12.75">
      <c r="A36" s="8">
        <v>24624</v>
      </c>
      <c r="B36" s="18"/>
      <c r="C36" s="18"/>
      <c r="D36" s="18">
        <v>32.6</v>
      </c>
      <c r="E36" s="9"/>
      <c r="F36" s="3"/>
      <c r="G36" s="5">
        <v>4.7</v>
      </c>
    </row>
    <row r="37" spans="1:7" ht="12.75">
      <c r="A37" s="7">
        <v>24716</v>
      </c>
      <c r="B37" s="18"/>
      <c r="C37" s="18"/>
      <c r="D37" s="18">
        <v>28</v>
      </c>
      <c r="E37" s="9"/>
      <c r="F37" s="3"/>
      <c r="G37" s="5">
        <v>26.2</v>
      </c>
    </row>
    <row r="38" spans="1:7" ht="12.75">
      <c r="A38" s="8">
        <v>24807</v>
      </c>
      <c r="B38" s="18"/>
      <c r="C38" s="18"/>
      <c r="D38" s="18">
        <v>31.6</v>
      </c>
      <c r="E38" s="9"/>
      <c r="F38" s="3"/>
      <c r="G38" s="5">
        <v>32.9</v>
      </c>
    </row>
    <row r="39" spans="1:7" ht="12.75">
      <c r="A39" s="7">
        <v>24898</v>
      </c>
      <c r="B39" s="18"/>
      <c r="C39" s="18"/>
      <c r="D39" s="18">
        <v>33.9</v>
      </c>
      <c r="E39" s="9"/>
      <c r="F39" s="3"/>
      <c r="G39" s="5">
        <v>28</v>
      </c>
    </row>
    <row r="40" spans="1:7" ht="12.75">
      <c r="A40" s="8">
        <v>24990</v>
      </c>
      <c r="B40" s="18"/>
      <c r="C40" s="18"/>
      <c r="D40" s="18">
        <v>33.799999999999997</v>
      </c>
      <c r="E40" s="9"/>
      <c r="F40" s="3"/>
      <c r="G40" s="5">
        <v>6.2</v>
      </c>
    </row>
    <row r="41" spans="1:7" ht="12.75">
      <c r="A41" s="7">
        <v>25082</v>
      </c>
      <c r="B41" s="18"/>
      <c r="C41" s="18"/>
      <c r="D41" s="18">
        <v>28.3</v>
      </c>
      <c r="E41" s="9"/>
      <c r="F41" s="3"/>
      <c r="G41" s="5">
        <v>40</v>
      </c>
    </row>
    <row r="42" spans="1:7" ht="12.75">
      <c r="A42" s="8">
        <v>25173</v>
      </c>
      <c r="B42" s="18"/>
      <c r="C42" s="18"/>
      <c r="D42" s="18">
        <v>35.4</v>
      </c>
      <c r="E42" s="9"/>
      <c r="F42" s="3"/>
      <c r="G42" s="5">
        <v>38.700000000000003</v>
      </c>
    </row>
    <row r="43" spans="1:7" ht="12.75">
      <c r="A43" s="7">
        <v>25263</v>
      </c>
      <c r="B43" s="18"/>
      <c r="C43" s="18"/>
      <c r="D43" s="18">
        <v>37.700000000000003</v>
      </c>
      <c r="E43" s="9"/>
      <c r="F43" s="3"/>
      <c r="G43" s="5">
        <v>36.5</v>
      </c>
    </row>
    <row r="44" spans="1:7" ht="12.75">
      <c r="A44" s="8">
        <v>25355</v>
      </c>
      <c r="B44" s="18"/>
      <c r="C44" s="18"/>
      <c r="D44" s="18">
        <v>37.700000000000003</v>
      </c>
      <c r="E44" s="9"/>
      <c r="F44" s="3"/>
      <c r="G44" s="5">
        <v>11.1</v>
      </c>
    </row>
    <row r="45" spans="1:7" ht="12.75">
      <c r="A45" s="7">
        <v>25447</v>
      </c>
      <c r="B45" s="18"/>
      <c r="C45" s="18"/>
      <c r="D45" s="18">
        <v>32.6</v>
      </c>
      <c r="E45" s="9"/>
      <c r="F45" s="3"/>
      <c r="G45" s="5">
        <v>42.8</v>
      </c>
    </row>
    <row r="46" spans="1:7" ht="12.75">
      <c r="A46" s="8">
        <v>25538</v>
      </c>
      <c r="B46" s="18"/>
      <c r="C46" s="18"/>
      <c r="D46" s="18">
        <v>35.799999999999997</v>
      </c>
      <c r="E46" s="9"/>
      <c r="F46" s="3"/>
      <c r="G46" s="5">
        <v>38.6</v>
      </c>
    </row>
    <row r="47" spans="1:7" ht="12.75">
      <c r="A47" s="7">
        <v>25628</v>
      </c>
      <c r="B47" s="18"/>
      <c r="C47" s="18"/>
      <c r="D47" s="18">
        <v>37.4</v>
      </c>
      <c r="E47" s="9"/>
      <c r="F47" s="3"/>
      <c r="G47" s="5">
        <v>38.799999999999997</v>
      </c>
    </row>
    <row r="48" spans="1:7" ht="12.75">
      <c r="A48" s="8">
        <v>25720</v>
      </c>
      <c r="B48" s="18"/>
      <c r="C48" s="18"/>
      <c r="D48" s="18">
        <v>37.1</v>
      </c>
      <c r="E48" s="9"/>
      <c r="F48" s="3"/>
      <c r="G48" s="5">
        <v>-7.7</v>
      </c>
    </row>
    <row r="49" spans="1:7" ht="12.75">
      <c r="A49" s="7">
        <v>25812</v>
      </c>
      <c r="B49" s="18"/>
      <c r="C49" s="18"/>
      <c r="D49" s="18">
        <v>31.6</v>
      </c>
      <c r="E49" s="9"/>
      <c r="F49" s="3"/>
      <c r="G49" s="5">
        <v>47.3</v>
      </c>
    </row>
    <row r="50" spans="1:7" ht="12.75">
      <c r="A50" s="8">
        <v>25903</v>
      </c>
      <c r="B50" s="18"/>
      <c r="C50" s="18"/>
      <c r="D50" s="18">
        <v>38.4</v>
      </c>
      <c r="E50" s="9"/>
      <c r="F50" s="3"/>
      <c r="G50" s="5">
        <v>44.4</v>
      </c>
    </row>
    <row r="51" spans="1:7" ht="12.75">
      <c r="A51" s="7">
        <v>25993</v>
      </c>
      <c r="B51" s="18"/>
      <c r="C51" s="18"/>
      <c r="D51" s="18">
        <v>46.2</v>
      </c>
      <c r="E51" s="9"/>
      <c r="F51" s="3"/>
      <c r="G51" s="5">
        <v>34.6</v>
      </c>
    </row>
    <row r="52" spans="1:7" ht="12.75">
      <c r="A52" s="8">
        <v>26085</v>
      </c>
      <c r="B52" s="18"/>
      <c r="C52" s="18"/>
      <c r="D52" s="18">
        <v>41.8</v>
      </c>
      <c r="E52" s="9"/>
      <c r="F52" s="3"/>
      <c r="G52" s="5">
        <v>-24.9</v>
      </c>
    </row>
    <row r="53" spans="1:7" ht="12.75">
      <c r="A53" s="7">
        <v>26177</v>
      </c>
      <c r="B53" s="18"/>
      <c r="C53" s="18"/>
      <c r="D53" s="18">
        <v>38.200000000000003</v>
      </c>
      <c r="E53" s="9"/>
      <c r="F53" s="3"/>
      <c r="G53" s="5">
        <v>25.3</v>
      </c>
    </row>
    <row r="54" spans="1:7" ht="12.75">
      <c r="A54" s="8">
        <v>26268</v>
      </c>
      <c r="B54" s="18"/>
      <c r="C54" s="18"/>
      <c r="D54" s="18">
        <v>39.5</v>
      </c>
      <c r="E54" s="9"/>
      <c r="F54" s="3"/>
      <c r="G54" s="5">
        <v>28.6</v>
      </c>
    </row>
    <row r="55" spans="1:7" ht="12.75">
      <c r="A55" s="7">
        <v>26359</v>
      </c>
      <c r="B55" s="18"/>
      <c r="C55" s="18"/>
      <c r="D55" s="18">
        <v>42.7</v>
      </c>
      <c r="E55" s="9"/>
      <c r="F55" s="3"/>
      <c r="G55" s="5">
        <v>13.4</v>
      </c>
    </row>
    <row r="56" spans="1:7" ht="12.75">
      <c r="A56" s="8">
        <v>26451</v>
      </c>
      <c r="B56" s="18"/>
      <c r="C56" s="18"/>
      <c r="D56" s="18">
        <v>41.3</v>
      </c>
      <c r="E56" s="9"/>
      <c r="F56" s="3"/>
      <c r="G56" s="5">
        <v>8.4</v>
      </c>
    </row>
    <row r="57" spans="1:7" ht="12.75">
      <c r="A57" s="7">
        <v>26543</v>
      </c>
      <c r="B57" s="18"/>
      <c r="C57" s="18"/>
      <c r="D57" s="18">
        <v>34.700000000000003</v>
      </c>
      <c r="E57" s="9"/>
      <c r="F57" s="3"/>
      <c r="G57" s="5">
        <v>15.6</v>
      </c>
    </row>
    <row r="58" spans="1:7" ht="12.75">
      <c r="A58" s="8">
        <v>26634</v>
      </c>
      <c r="B58" s="18"/>
      <c r="C58" s="18"/>
      <c r="D58" s="18">
        <v>36.4</v>
      </c>
      <c r="E58" s="9"/>
      <c r="F58" s="3"/>
      <c r="G58" s="5">
        <v>19</v>
      </c>
    </row>
    <row r="59" spans="1:7" ht="12.75">
      <c r="A59" s="7">
        <v>26724</v>
      </c>
      <c r="B59" s="18"/>
      <c r="C59" s="18"/>
      <c r="D59" s="18">
        <v>37.5</v>
      </c>
      <c r="E59" s="9"/>
      <c r="F59" s="3"/>
      <c r="G59" s="5">
        <v>12.5</v>
      </c>
    </row>
    <row r="60" spans="1:7" ht="12.75">
      <c r="A60" s="8">
        <v>26816</v>
      </c>
      <c r="B60" s="18"/>
      <c r="C60" s="18"/>
      <c r="D60" s="18">
        <v>35.9</v>
      </c>
      <c r="E60" s="9"/>
      <c r="F60" s="3"/>
      <c r="G60" s="5">
        <v>9.5</v>
      </c>
    </row>
    <row r="61" spans="1:7" ht="12.75">
      <c r="A61" s="7">
        <v>26908</v>
      </c>
      <c r="B61" s="18"/>
      <c r="C61" s="18"/>
      <c r="D61" s="18">
        <v>30.7</v>
      </c>
      <c r="E61" s="9"/>
      <c r="F61" s="3"/>
      <c r="G61" s="5">
        <v>17</v>
      </c>
    </row>
    <row r="62" spans="1:7" ht="12.75">
      <c r="A62" s="8">
        <v>26999</v>
      </c>
      <c r="B62" s="18"/>
      <c r="C62" s="18"/>
      <c r="D62" s="18">
        <v>32.799999999999997</v>
      </c>
      <c r="E62" s="9"/>
      <c r="F62" s="3"/>
      <c r="G62" s="5">
        <v>28.5</v>
      </c>
    </row>
    <row r="63" spans="1:7" ht="12.75">
      <c r="A63" s="7">
        <v>27089</v>
      </c>
      <c r="B63" s="18"/>
      <c r="C63" s="18"/>
      <c r="D63" s="18">
        <v>36.700000000000003</v>
      </c>
      <c r="E63" s="9"/>
      <c r="F63" s="3"/>
      <c r="G63" s="5">
        <v>18.100000000000001</v>
      </c>
    </row>
    <row r="64" spans="1:7" ht="12.75">
      <c r="A64" s="8">
        <v>27181</v>
      </c>
      <c r="B64" s="18"/>
      <c r="C64" s="18"/>
      <c r="D64" s="18">
        <v>33.299999999999997</v>
      </c>
      <c r="E64" s="9"/>
      <c r="F64" s="3"/>
      <c r="G64" s="5">
        <v>19.399999999999999</v>
      </c>
    </row>
    <row r="65" spans="1:7" ht="12.75">
      <c r="A65" s="7">
        <v>27273</v>
      </c>
      <c r="B65" s="18"/>
      <c r="C65" s="18"/>
      <c r="D65" s="18">
        <v>27.4</v>
      </c>
      <c r="E65" s="9"/>
      <c r="F65" s="3"/>
      <c r="G65" s="5">
        <v>22</v>
      </c>
    </row>
    <row r="66" spans="1:7" ht="12.75">
      <c r="A66" s="8">
        <v>27364</v>
      </c>
      <c r="B66" s="18"/>
      <c r="C66" s="18"/>
      <c r="D66" s="18">
        <v>31.9</v>
      </c>
      <c r="E66" s="9"/>
      <c r="F66" s="3"/>
      <c r="G66" s="5">
        <v>27.8</v>
      </c>
    </row>
    <row r="67" spans="1:7" ht="12.75">
      <c r="A67" s="7">
        <v>27454</v>
      </c>
      <c r="B67" s="18"/>
      <c r="C67" s="18"/>
      <c r="D67" s="18">
        <v>32.299999999999997</v>
      </c>
      <c r="E67" s="9"/>
      <c r="F67" s="3"/>
      <c r="G67" s="5">
        <v>-1.7</v>
      </c>
    </row>
    <row r="68" spans="1:7" ht="12.75">
      <c r="A68" s="8">
        <v>27546</v>
      </c>
      <c r="B68" s="18"/>
      <c r="C68" s="18"/>
      <c r="D68" s="18">
        <v>33.700000000000003</v>
      </c>
      <c r="E68" s="9"/>
      <c r="F68" s="3"/>
      <c r="G68" s="5">
        <v>-3.4</v>
      </c>
    </row>
    <row r="69" spans="1:7" ht="12.75">
      <c r="A69" s="7">
        <v>27638</v>
      </c>
      <c r="B69" s="18"/>
      <c r="C69" s="18"/>
      <c r="D69" s="18">
        <v>27.7</v>
      </c>
      <c r="E69" s="9"/>
      <c r="F69" s="3"/>
      <c r="G69" s="5">
        <v>6.6</v>
      </c>
    </row>
    <row r="70" spans="1:7" ht="12.75">
      <c r="A70" s="8">
        <v>27729</v>
      </c>
      <c r="B70" s="18"/>
      <c r="C70" s="18"/>
      <c r="D70" s="18">
        <v>30.3</v>
      </c>
      <c r="E70" s="9"/>
      <c r="F70" s="3"/>
      <c r="G70" s="5">
        <v>12.1</v>
      </c>
    </row>
    <row r="71" spans="1:7" ht="12.75">
      <c r="A71" s="7">
        <v>27820</v>
      </c>
      <c r="B71" s="18"/>
      <c r="C71" s="18"/>
      <c r="D71" s="18">
        <v>33.299999999999997</v>
      </c>
      <c r="E71" s="9"/>
      <c r="F71" s="3"/>
      <c r="G71" s="5">
        <v>3</v>
      </c>
    </row>
    <row r="72" spans="1:7" ht="12.75">
      <c r="A72" s="8">
        <v>27912</v>
      </c>
      <c r="B72" s="18"/>
      <c r="C72" s="18"/>
      <c r="D72" s="18">
        <v>29.2</v>
      </c>
      <c r="E72" s="9"/>
      <c r="F72" s="3"/>
      <c r="G72" s="5">
        <v>-0.4</v>
      </c>
    </row>
    <row r="73" spans="1:7" ht="12.75">
      <c r="A73" s="7">
        <v>28004</v>
      </c>
      <c r="B73" s="18"/>
      <c r="C73" s="18"/>
      <c r="D73" s="18">
        <v>23.8</v>
      </c>
      <c r="E73" s="9"/>
      <c r="F73" s="3"/>
      <c r="G73" s="5">
        <v>12.7</v>
      </c>
    </row>
    <row r="74" spans="1:7" ht="12.75">
      <c r="A74" s="8">
        <v>28095</v>
      </c>
      <c r="B74" s="18"/>
      <c r="C74" s="18"/>
      <c r="D74" s="18">
        <v>28.9</v>
      </c>
      <c r="E74" s="9"/>
      <c r="F74" s="3"/>
      <c r="G74" s="5">
        <v>18.8</v>
      </c>
    </row>
    <row r="75" spans="1:7" ht="12.75">
      <c r="A75" s="7">
        <v>28185</v>
      </c>
      <c r="B75" s="18"/>
      <c r="C75" s="18"/>
      <c r="D75" s="18">
        <v>31.7</v>
      </c>
      <c r="E75" s="9"/>
      <c r="F75" s="3"/>
      <c r="G75" s="5">
        <v>17.399999999999999</v>
      </c>
    </row>
    <row r="76" spans="1:7" ht="12.75">
      <c r="A76" s="8">
        <v>28277</v>
      </c>
      <c r="B76" s="18"/>
      <c r="C76" s="18"/>
      <c r="D76" s="18">
        <v>31.1</v>
      </c>
      <c r="E76" s="9"/>
      <c r="F76" s="3"/>
      <c r="G76" s="5">
        <v>9</v>
      </c>
    </row>
    <row r="77" spans="1:7" ht="12.75">
      <c r="A77" s="7">
        <v>28369</v>
      </c>
      <c r="B77" s="18"/>
      <c r="C77" s="18"/>
      <c r="D77" s="18">
        <v>27</v>
      </c>
      <c r="E77" s="9"/>
      <c r="F77" s="3"/>
      <c r="G77" s="5">
        <v>16</v>
      </c>
    </row>
    <row r="78" spans="1:7" ht="12.75">
      <c r="A78" s="8">
        <v>28460</v>
      </c>
      <c r="B78" s="18"/>
      <c r="C78" s="18"/>
      <c r="D78" s="18">
        <v>27.8</v>
      </c>
      <c r="E78" s="9"/>
      <c r="F78" s="3"/>
      <c r="G78" s="5">
        <v>25.6</v>
      </c>
    </row>
    <row r="79" spans="1:7" ht="12.75">
      <c r="A79" s="7">
        <v>28550</v>
      </c>
      <c r="B79" s="18"/>
      <c r="C79" s="18"/>
      <c r="D79" s="18">
        <v>31</v>
      </c>
      <c r="E79" s="9"/>
      <c r="F79" s="3"/>
      <c r="G79" s="5">
        <v>21.3</v>
      </c>
    </row>
    <row r="80" spans="1:7" ht="12.75">
      <c r="A80" s="8">
        <v>28642</v>
      </c>
      <c r="B80" s="18"/>
      <c r="C80" s="18"/>
      <c r="D80" s="18">
        <v>32.6</v>
      </c>
      <c r="E80" s="9"/>
      <c r="F80" s="3"/>
      <c r="G80" s="5">
        <v>-0.1</v>
      </c>
    </row>
    <row r="81" spans="1:9" ht="12.75">
      <c r="A81" s="7">
        <v>28734</v>
      </c>
      <c r="B81" s="18"/>
      <c r="C81" s="18"/>
      <c r="D81" s="18">
        <v>25.6</v>
      </c>
      <c r="E81" s="9"/>
      <c r="F81" s="3"/>
      <c r="G81" s="5">
        <v>15.1</v>
      </c>
    </row>
    <row r="82" spans="1:9" ht="12.75">
      <c r="A82" s="8">
        <v>28825</v>
      </c>
      <c r="B82" s="18"/>
      <c r="C82" s="18"/>
      <c r="D82" s="18">
        <v>26.5</v>
      </c>
      <c r="E82" s="9"/>
      <c r="F82" s="3"/>
      <c r="G82" s="5">
        <v>11.1</v>
      </c>
    </row>
    <row r="83" spans="1:9" ht="12.75">
      <c r="A83" s="7">
        <v>28915</v>
      </c>
      <c r="B83" s="18"/>
      <c r="C83" s="18"/>
      <c r="D83" s="18">
        <v>31.9</v>
      </c>
      <c r="E83" s="9"/>
      <c r="F83" s="3"/>
      <c r="G83" s="5">
        <v>19.100000000000001</v>
      </c>
    </row>
    <row r="84" spans="1:9" ht="12.75">
      <c r="A84" s="8">
        <v>29007</v>
      </c>
      <c r="B84" s="18"/>
      <c r="C84" s="18"/>
      <c r="D84" s="18">
        <v>31</v>
      </c>
      <c r="E84" s="9"/>
      <c r="F84" s="3"/>
      <c r="G84" s="5">
        <v>9.6999999999999993</v>
      </c>
    </row>
    <row r="85" spans="1:9" ht="12.75">
      <c r="A85" s="7">
        <v>29099</v>
      </c>
      <c r="B85" s="18"/>
      <c r="C85" s="18"/>
      <c r="D85" s="18">
        <v>26.3</v>
      </c>
      <c r="E85" s="9"/>
      <c r="F85" s="3"/>
      <c r="G85" s="5">
        <v>16.2</v>
      </c>
    </row>
    <row r="86" spans="1:9" ht="12.75">
      <c r="A86" s="8">
        <v>29190</v>
      </c>
      <c r="B86" s="18"/>
      <c r="C86" s="18"/>
      <c r="D86" s="18">
        <v>27.4</v>
      </c>
      <c r="E86" s="9"/>
      <c r="F86" s="3"/>
      <c r="G86" s="5">
        <v>23.5</v>
      </c>
    </row>
    <row r="87" spans="1:9" ht="12.75">
      <c r="A87" s="7">
        <v>29281</v>
      </c>
      <c r="B87" s="18"/>
      <c r="C87" s="18"/>
      <c r="D87" s="18">
        <v>32.299999999999997</v>
      </c>
      <c r="E87" s="9"/>
      <c r="F87" s="3"/>
      <c r="G87" s="5">
        <v>14.9</v>
      </c>
    </row>
    <row r="88" spans="1:9" ht="12.75">
      <c r="A88" s="8">
        <v>29373</v>
      </c>
      <c r="B88" s="18"/>
      <c r="C88" s="18"/>
      <c r="D88" s="18">
        <v>31</v>
      </c>
      <c r="E88" s="9"/>
      <c r="F88" s="3"/>
      <c r="G88" s="5">
        <v>21.3</v>
      </c>
    </row>
    <row r="89" spans="1:9" ht="12.75">
      <c r="A89" s="7">
        <v>29465</v>
      </c>
      <c r="B89" s="18"/>
      <c r="C89" s="18"/>
      <c r="D89" s="18">
        <v>26.2</v>
      </c>
      <c r="E89" s="9"/>
      <c r="F89" s="3"/>
      <c r="G89" s="5">
        <v>28.2</v>
      </c>
    </row>
    <row r="90" spans="1:9" ht="12.75">
      <c r="A90" s="8">
        <v>29556</v>
      </c>
      <c r="B90" s="18"/>
      <c r="C90" s="18"/>
      <c r="D90" s="18">
        <v>27.3</v>
      </c>
      <c r="E90" s="9"/>
      <c r="F90" s="3"/>
      <c r="G90" s="5">
        <v>36.6</v>
      </c>
    </row>
    <row r="91" spans="1:9" ht="12.75">
      <c r="A91" s="7">
        <v>29646</v>
      </c>
      <c r="B91" s="18"/>
      <c r="C91" s="18"/>
      <c r="D91" s="18">
        <v>34.4</v>
      </c>
      <c r="E91" s="9"/>
      <c r="F91" s="3"/>
      <c r="G91" s="5">
        <v>36</v>
      </c>
      <c r="H91" s="10"/>
      <c r="I91" s="10"/>
    </row>
    <row r="92" spans="1:9" ht="12.75">
      <c r="A92" s="8">
        <v>29738</v>
      </c>
      <c r="B92" s="18">
        <v>60.3</v>
      </c>
      <c r="C92" s="18">
        <v>26.7</v>
      </c>
      <c r="D92" s="18">
        <v>33.6</v>
      </c>
      <c r="E92" s="18">
        <v>25.6</v>
      </c>
      <c r="F92" s="3"/>
      <c r="G92" s="11">
        <v>25.6</v>
      </c>
      <c r="H92" s="12"/>
      <c r="I92" s="9"/>
    </row>
    <row r="93" spans="1:9" ht="12.75">
      <c r="A93" s="7">
        <v>29830</v>
      </c>
      <c r="B93" s="18">
        <v>61</v>
      </c>
      <c r="C93" s="18">
        <v>31.5</v>
      </c>
      <c r="D93" s="18">
        <v>29.6</v>
      </c>
      <c r="E93" s="18">
        <v>34.1</v>
      </c>
      <c r="F93" s="3"/>
      <c r="G93" s="11">
        <v>34.1</v>
      </c>
      <c r="H93" s="12"/>
      <c r="I93" s="9"/>
    </row>
    <row r="94" spans="1:9" ht="12.75">
      <c r="A94" s="8">
        <v>29921</v>
      </c>
      <c r="B94" s="18">
        <v>55</v>
      </c>
      <c r="C94" s="18">
        <v>25.7</v>
      </c>
      <c r="D94" s="18">
        <v>29.3</v>
      </c>
      <c r="E94" s="18">
        <v>34.5</v>
      </c>
      <c r="F94" s="3"/>
      <c r="G94" s="11">
        <v>34.5</v>
      </c>
      <c r="H94" s="12"/>
      <c r="I94" s="9"/>
    </row>
    <row r="95" spans="1:9" ht="12.75">
      <c r="A95" s="7">
        <v>30011</v>
      </c>
      <c r="B95" s="18">
        <v>60.6</v>
      </c>
      <c r="C95" s="18">
        <v>26.1</v>
      </c>
      <c r="D95" s="18">
        <v>34.5</v>
      </c>
      <c r="E95" s="18">
        <v>31.4</v>
      </c>
      <c r="F95" s="3"/>
      <c r="G95" s="11">
        <v>31.4</v>
      </c>
      <c r="H95" s="12"/>
      <c r="I95" s="9"/>
    </row>
    <row r="96" spans="1:9" ht="12.75">
      <c r="A96" s="8">
        <v>30103</v>
      </c>
      <c r="B96" s="18">
        <v>60.5</v>
      </c>
      <c r="C96" s="18">
        <v>27.7</v>
      </c>
      <c r="D96" s="18">
        <v>32.700000000000003</v>
      </c>
      <c r="E96" s="18">
        <v>28.1</v>
      </c>
      <c r="F96" s="3"/>
      <c r="G96" s="11">
        <v>28.1</v>
      </c>
      <c r="H96" s="12"/>
      <c r="I96" s="9"/>
    </row>
    <row r="97" spans="1:9" ht="12.75">
      <c r="A97" s="7">
        <v>30195</v>
      </c>
      <c r="B97" s="18">
        <v>60.3</v>
      </c>
      <c r="C97" s="18">
        <v>33.9</v>
      </c>
      <c r="D97" s="18">
        <v>26.4</v>
      </c>
      <c r="E97" s="18">
        <v>26.9</v>
      </c>
      <c r="F97" s="3"/>
      <c r="G97" s="11">
        <v>26.9</v>
      </c>
      <c r="H97" s="12"/>
      <c r="I97" s="9"/>
    </row>
    <row r="98" spans="1:9" ht="12.75">
      <c r="A98" s="8">
        <v>30286</v>
      </c>
      <c r="B98" s="18">
        <v>58.6</v>
      </c>
      <c r="C98" s="18">
        <v>27.1</v>
      </c>
      <c r="D98" s="18">
        <v>31.5</v>
      </c>
      <c r="E98" s="18">
        <v>16.3</v>
      </c>
      <c r="F98" s="3"/>
      <c r="G98" s="11">
        <v>16.3</v>
      </c>
      <c r="H98" s="12"/>
      <c r="I98" s="9"/>
    </row>
    <row r="99" spans="1:9" ht="12.75">
      <c r="A99" s="7">
        <v>30376</v>
      </c>
      <c r="B99" s="18">
        <v>61.9</v>
      </c>
      <c r="C99" s="18">
        <v>25.6</v>
      </c>
      <c r="D99" s="18">
        <v>36.4</v>
      </c>
      <c r="E99" s="18">
        <v>19.2</v>
      </c>
      <c r="F99" s="3"/>
      <c r="G99" s="11">
        <v>19.2</v>
      </c>
      <c r="H99" s="12"/>
      <c r="I99" s="9"/>
    </row>
    <row r="100" spans="1:9" ht="12.75">
      <c r="A100" s="8">
        <v>30468</v>
      </c>
      <c r="B100" s="18">
        <v>61</v>
      </c>
      <c r="C100" s="18">
        <v>26.4</v>
      </c>
      <c r="D100" s="18">
        <v>34.6</v>
      </c>
      <c r="E100" s="18">
        <v>10.9</v>
      </c>
      <c r="F100" s="3"/>
      <c r="G100" s="11">
        <v>10.9</v>
      </c>
      <c r="H100" s="12"/>
      <c r="I100" s="9"/>
    </row>
    <row r="101" spans="1:9" ht="12.75">
      <c r="A101" s="7">
        <v>30560</v>
      </c>
      <c r="B101" s="18">
        <v>62</v>
      </c>
      <c r="C101" s="18">
        <v>31.9</v>
      </c>
      <c r="D101" s="18">
        <v>30.1</v>
      </c>
      <c r="E101" s="18">
        <v>13.6</v>
      </c>
      <c r="F101" s="3"/>
      <c r="G101" s="11">
        <v>13.6</v>
      </c>
      <c r="H101" s="12"/>
      <c r="I101" s="9"/>
    </row>
    <row r="102" spans="1:9" ht="12.75">
      <c r="A102" s="8">
        <v>30651</v>
      </c>
      <c r="B102" s="18">
        <v>57.6</v>
      </c>
      <c r="C102" s="18">
        <v>26.2</v>
      </c>
      <c r="D102" s="18">
        <v>31.4</v>
      </c>
      <c r="E102" s="18">
        <v>11.3</v>
      </c>
      <c r="F102" s="3"/>
      <c r="G102" s="11">
        <v>11.3</v>
      </c>
      <c r="H102" s="12"/>
      <c r="I102" s="9"/>
    </row>
    <row r="103" spans="1:9" ht="12.75">
      <c r="A103" s="7">
        <v>30742</v>
      </c>
      <c r="B103" s="18">
        <v>61.1</v>
      </c>
      <c r="C103" s="18">
        <v>25.9</v>
      </c>
      <c r="D103" s="18">
        <v>35.200000000000003</v>
      </c>
      <c r="E103" s="18">
        <v>11</v>
      </c>
      <c r="F103" s="3"/>
      <c r="G103" s="11">
        <v>11</v>
      </c>
      <c r="H103" s="12"/>
      <c r="I103" s="9"/>
    </row>
    <row r="104" spans="1:9" ht="12.75">
      <c r="A104" s="8">
        <v>30834</v>
      </c>
      <c r="B104" s="18">
        <v>59.8</v>
      </c>
      <c r="C104" s="18">
        <v>26.9</v>
      </c>
      <c r="D104" s="18">
        <v>32.9</v>
      </c>
      <c r="E104" s="18">
        <v>13.2</v>
      </c>
      <c r="F104" s="3"/>
      <c r="G104" s="11">
        <v>13.2</v>
      </c>
      <c r="H104" s="12"/>
      <c r="I104" s="9"/>
    </row>
    <row r="105" spans="1:9" ht="12.75">
      <c r="A105" s="7">
        <v>30926</v>
      </c>
      <c r="B105" s="18">
        <v>60.7</v>
      </c>
      <c r="C105" s="18">
        <v>31.9</v>
      </c>
      <c r="D105" s="18">
        <v>28.8</v>
      </c>
      <c r="E105" s="18">
        <v>18.5</v>
      </c>
      <c r="F105" s="3"/>
      <c r="G105" s="11">
        <v>18.5</v>
      </c>
      <c r="H105" s="12"/>
      <c r="I105" s="9"/>
    </row>
    <row r="106" spans="1:9" ht="12.75">
      <c r="A106" s="8">
        <v>31017</v>
      </c>
      <c r="B106" s="18">
        <v>56.9</v>
      </c>
      <c r="C106" s="18">
        <v>27.2</v>
      </c>
      <c r="D106" s="18">
        <v>29.7</v>
      </c>
      <c r="E106" s="18">
        <v>17.2</v>
      </c>
      <c r="F106" s="3"/>
      <c r="G106" s="11">
        <v>17.2</v>
      </c>
      <c r="H106" s="12"/>
      <c r="I106" s="9"/>
    </row>
    <row r="107" spans="1:9" ht="12.75">
      <c r="A107" s="7">
        <v>31107</v>
      </c>
      <c r="B107" s="18">
        <v>62.3</v>
      </c>
      <c r="C107" s="18">
        <v>26.6</v>
      </c>
      <c r="D107" s="18">
        <v>35.6</v>
      </c>
      <c r="E107" s="18">
        <v>21.9</v>
      </c>
      <c r="F107" s="3"/>
      <c r="G107" s="11">
        <v>21.9</v>
      </c>
      <c r="H107" s="12"/>
      <c r="I107" s="9"/>
    </row>
    <row r="108" spans="1:9" ht="12.75">
      <c r="A108" s="8">
        <v>31199</v>
      </c>
      <c r="B108" s="18">
        <v>62</v>
      </c>
      <c r="C108" s="18">
        <v>28.5</v>
      </c>
      <c r="D108" s="18">
        <v>33.5</v>
      </c>
      <c r="E108" s="18">
        <v>16.2</v>
      </c>
      <c r="F108" s="3"/>
      <c r="G108" s="11">
        <v>16.2</v>
      </c>
      <c r="H108" s="12"/>
      <c r="I108" s="9"/>
    </row>
    <row r="109" spans="1:9" ht="12.75">
      <c r="A109" s="7">
        <v>31291</v>
      </c>
      <c r="B109" s="18">
        <v>60.8</v>
      </c>
      <c r="C109" s="18">
        <v>35.1</v>
      </c>
      <c r="D109" s="18">
        <v>25.8</v>
      </c>
      <c r="E109" s="18">
        <v>23.6</v>
      </c>
      <c r="F109" s="3"/>
      <c r="G109" s="11">
        <v>23.6</v>
      </c>
      <c r="H109" s="12"/>
      <c r="I109" s="9"/>
    </row>
    <row r="110" spans="1:9" ht="12.75">
      <c r="A110" s="8">
        <v>31382</v>
      </c>
      <c r="B110" s="18">
        <v>57.8</v>
      </c>
      <c r="C110" s="18">
        <v>26.7</v>
      </c>
      <c r="D110" s="18">
        <v>31.1</v>
      </c>
      <c r="E110" s="18">
        <v>27.7</v>
      </c>
      <c r="F110" s="3"/>
      <c r="G110" s="11">
        <v>27.7</v>
      </c>
      <c r="H110" s="12"/>
      <c r="I110" s="9"/>
    </row>
    <row r="111" spans="1:9" ht="12.75">
      <c r="A111" s="7">
        <v>31472</v>
      </c>
      <c r="B111" s="18">
        <v>60</v>
      </c>
      <c r="C111" s="18">
        <v>26.8</v>
      </c>
      <c r="D111" s="18">
        <v>33.1</v>
      </c>
      <c r="E111" s="18">
        <v>25.8</v>
      </c>
      <c r="F111" s="3"/>
      <c r="G111" s="11">
        <v>25.8</v>
      </c>
      <c r="H111" s="12"/>
      <c r="I111" s="9"/>
    </row>
    <row r="112" spans="1:9" ht="12.75">
      <c r="A112" s="8">
        <v>31564</v>
      </c>
      <c r="B112" s="18">
        <v>60.5</v>
      </c>
      <c r="C112" s="18">
        <v>27.5</v>
      </c>
      <c r="D112" s="18">
        <v>33</v>
      </c>
      <c r="E112" s="18">
        <v>23.4</v>
      </c>
      <c r="F112" s="3"/>
      <c r="G112" s="11">
        <v>23.4</v>
      </c>
      <c r="H112" s="12"/>
      <c r="I112" s="9"/>
    </row>
    <row r="113" spans="1:9" ht="12.75">
      <c r="A113" s="7">
        <v>31656</v>
      </c>
      <c r="B113" s="18">
        <v>60.8</v>
      </c>
      <c r="C113" s="18">
        <v>31.9</v>
      </c>
      <c r="D113" s="18">
        <v>28.8</v>
      </c>
      <c r="E113" s="18">
        <v>29.6</v>
      </c>
      <c r="F113" s="3"/>
      <c r="G113" s="11">
        <v>29.6</v>
      </c>
      <c r="H113" s="12"/>
      <c r="I113" s="9"/>
    </row>
    <row r="114" spans="1:9" ht="12.75">
      <c r="A114" s="8">
        <v>31747</v>
      </c>
      <c r="B114" s="18">
        <v>62.2</v>
      </c>
      <c r="C114" s="18">
        <v>28.7</v>
      </c>
      <c r="D114" s="18">
        <v>33.5</v>
      </c>
      <c r="E114" s="18">
        <v>32</v>
      </c>
      <c r="F114" s="3"/>
      <c r="G114" s="11">
        <v>32</v>
      </c>
      <c r="H114" s="12"/>
      <c r="I114" s="9"/>
    </row>
    <row r="115" spans="1:9" ht="12.75">
      <c r="A115" s="7">
        <v>31837</v>
      </c>
      <c r="B115" s="18">
        <v>59.1</v>
      </c>
      <c r="C115" s="18">
        <v>27.1</v>
      </c>
      <c r="D115" s="18">
        <v>31.9</v>
      </c>
      <c r="E115" s="18">
        <v>35.1</v>
      </c>
      <c r="F115" s="3"/>
      <c r="G115" s="11">
        <v>35.1</v>
      </c>
      <c r="H115" s="12"/>
      <c r="I115" s="9"/>
    </row>
    <row r="116" spans="1:9" ht="12.75">
      <c r="A116" s="8">
        <v>31929</v>
      </c>
      <c r="B116" s="18">
        <v>60.8</v>
      </c>
      <c r="C116" s="18">
        <v>28.4</v>
      </c>
      <c r="D116" s="18">
        <v>32.4</v>
      </c>
      <c r="E116" s="18">
        <v>29.1</v>
      </c>
      <c r="F116" s="3"/>
      <c r="G116" s="11">
        <v>29.1</v>
      </c>
      <c r="H116" s="12"/>
      <c r="I116" s="9"/>
    </row>
    <row r="117" spans="1:9" ht="12.75">
      <c r="A117" s="7">
        <v>32021</v>
      </c>
      <c r="B117" s="18">
        <v>61.5</v>
      </c>
      <c r="C117" s="18">
        <v>32.299999999999997</v>
      </c>
      <c r="D117" s="18">
        <v>29.3</v>
      </c>
      <c r="E117" s="18">
        <v>37.4</v>
      </c>
      <c r="F117" s="3"/>
      <c r="G117" s="11">
        <v>37.4</v>
      </c>
      <c r="H117" s="12"/>
      <c r="I117" s="9"/>
    </row>
    <row r="118" spans="1:9" ht="12.75">
      <c r="A118" s="8">
        <v>32112</v>
      </c>
      <c r="B118" s="18">
        <v>62.6</v>
      </c>
      <c r="C118" s="18">
        <v>29.6</v>
      </c>
      <c r="D118" s="18">
        <v>33</v>
      </c>
      <c r="E118" s="18">
        <v>34.5</v>
      </c>
      <c r="F118" s="3"/>
      <c r="G118" s="11">
        <v>34.5</v>
      </c>
      <c r="H118" s="12"/>
      <c r="I118" s="9"/>
    </row>
    <row r="119" spans="1:9" ht="12.75">
      <c r="A119" s="7">
        <v>32203</v>
      </c>
      <c r="B119" s="18">
        <v>61.5</v>
      </c>
      <c r="C119" s="18">
        <v>29.9</v>
      </c>
      <c r="D119" s="18">
        <v>31.6</v>
      </c>
      <c r="E119" s="18">
        <v>47.3</v>
      </c>
      <c r="F119" s="3"/>
      <c r="G119" s="11">
        <v>47.3</v>
      </c>
      <c r="H119" s="12"/>
      <c r="I119" s="9"/>
    </row>
    <row r="120" spans="1:9" ht="12.75">
      <c r="A120" s="8">
        <v>32295</v>
      </c>
      <c r="B120" s="18">
        <v>60.6</v>
      </c>
      <c r="C120" s="18">
        <v>28.7</v>
      </c>
      <c r="D120" s="18">
        <v>31.9</v>
      </c>
      <c r="E120" s="18">
        <v>30.2</v>
      </c>
      <c r="F120" s="3"/>
      <c r="G120" s="11">
        <v>30.2</v>
      </c>
      <c r="H120" s="12"/>
      <c r="I120" s="9"/>
    </row>
    <row r="121" spans="1:9" ht="12.75">
      <c r="A121" s="7">
        <v>32387</v>
      </c>
      <c r="B121" s="18">
        <v>62.2</v>
      </c>
      <c r="C121" s="18">
        <v>33.6</v>
      </c>
      <c r="D121" s="18">
        <v>28.5</v>
      </c>
      <c r="E121" s="18">
        <v>53.6</v>
      </c>
      <c r="F121" s="3"/>
      <c r="G121" s="11">
        <v>53.6</v>
      </c>
      <c r="H121" s="12"/>
      <c r="I121" s="9"/>
    </row>
    <row r="122" spans="1:9" ht="12.75">
      <c r="A122" s="8">
        <v>32478</v>
      </c>
      <c r="B122" s="18">
        <v>62</v>
      </c>
      <c r="C122" s="18">
        <v>27.6</v>
      </c>
      <c r="D122" s="18">
        <v>34.299999999999997</v>
      </c>
      <c r="E122" s="18">
        <v>41.8</v>
      </c>
      <c r="F122" s="3"/>
      <c r="G122" s="11">
        <v>41.8</v>
      </c>
      <c r="H122" s="12"/>
      <c r="I122" s="9"/>
    </row>
    <row r="123" spans="1:9" ht="12.75">
      <c r="A123" s="7">
        <v>32568</v>
      </c>
      <c r="B123" s="18">
        <v>63.4</v>
      </c>
      <c r="C123" s="18">
        <v>27.8</v>
      </c>
      <c r="D123" s="18">
        <v>35.6</v>
      </c>
      <c r="E123" s="18">
        <v>43</v>
      </c>
      <c r="F123" s="3"/>
      <c r="G123" s="11">
        <v>43</v>
      </c>
      <c r="H123" s="12"/>
      <c r="I123" s="9"/>
    </row>
    <row r="124" spans="1:9" ht="12.75">
      <c r="A124" s="8">
        <v>32660</v>
      </c>
      <c r="B124" s="18">
        <v>62.7</v>
      </c>
      <c r="C124" s="18">
        <v>29.8</v>
      </c>
      <c r="D124" s="18">
        <v>32.9</v>
      </c>
      <c r="E124" s="18">
        <v>19.100000000000001</v>
      </c>
      <c r="F124" s="3"/>
      <c r="G124" s="11">
        <v>19.100000000000001</v>
      </c>
      <c r="H124" s="12"/>
      <c r="I124" s="9"/>
    </row>
    <row r="125" spans="1:9" ht="12.75">
      <c r="A125" s="7">
        <v>32752</v>
      </c>
      <c r="B125" s="18">
        <v>61.9</v>
      </c>
      <c r="C125" s="18">
        <v>36.9</v>
      </c>
      <c r="D125" s="18">
        <v>25</v>
      </c>
      <c r="E125" s="18">
        <v>34.200000000000003</v>
      </c>
      <c r="F125" s="3"/>
      <c r="G125" s="11">
        <v>34.200000000000003</v>
      </c>
      <c r="H125" s="12"/>
    </row>
    <row r="126" spans="1:9" ht="12.75">
      <c r="A126" s="8">
        <v>32843</v>
      </c>
      <c r="B126" s="18">
        <v>62.9</v>
      </c>
      <c r="C126" s="18">
        <v>29.8</v>
      </c>
      <c r="D126" s="18">
        <v>33.1</v>
      </c>
      <c r="E126" s="18">
        <v>33.200000000000003</v>
      </c>
      <c r="F126" s="3"/>
      <c r="G126" s="11">
        <v>33.200000000000003</v>
      </c>
      <c r="H126" s="12"/>
    </row>
    <row r="127" spans="1:9" ht="12.75">
      <c r="A127" s="7">
        <v>32933</v>
      </c>
      <c r="B127" s="18">
        <v>65</v>
      </c>
      <c r="C127" s="18">
        <v>29.2</v>
      </c>
      <c r="D127" s="18">
        <v>35.799999999999997</v>
      </c>
      <c r="E127" s="18">
        <v>34.700000000000003</v>
      </c>
      <c r="F127" s="3"/>
      <c r="G127" s="11">
        <v>34.700000000000003</v>
      </c>
      <c r="H127" s="12"/>
    </row>
    <row r="128" spans="1:9" ht="12.75">
      <c r="A128" s="8">
        <v>33025</v>
      </c>
      <c r="B128" s="18">
        <v>67.7</v>
      </c>
      <c r="C128" s="18">
        <v>29.2</v>
      </c>
      <c r="D128" s="18">
        <v>38.5</v>
      </c>
      <c r="E128" s="18">
        <v>22.6</v>
      </c>
      <c r="F128" s="3"/>
      <c r="G128" s="11">
        <v>22.6</v>
      </c>
      <c r="H128" s="12"/>
    </row>
    <row r="129" spans="1:8" ht="12.75">
      <c r="A129" s="7">
        <v>33117</v>
      </c>
      <c r="B129" s="18">
        <v>65.8</v>
      </c>
      <c r="C129" s="18">
        <v>33</v>
      </c>
      <c r="D129" s="18">
        <v>32.9</v>
      </c>
      <c r="E129" s="18">
        <v>24.9</v>
      </c>
      <c r="F129" s="3"/>
      <c r="G129" s="11">
        <v>24.9</v>
      </c>
      <c r="H129" s="12"/>
    </row>
    <row r="130" spans="1:8" ht="12.75">
      <c r="A130" s="8">
        <v>33208</v>
      </c>
      <c r="B130" s="18">
        <v>64.099999999999994</v>
      </c>
      <c r="C130" s="18">
        <v>28.7</v>
      </c>
      <c r="D130" s="18">
        <v>35.4</v>
      </c>
      <c r="E130" s="18">
        <v>15</v>
      </c>
      <c r="F130" s="3"/>
      <c r="G130" s="11">
        <v>15</v>
      </c>
      <c r="H130" s="12"/>
    </row>
    <row r="131" spans="1:8" ht="12.75">
      <c r="A131" s="7">
        <v>33298</v>
      </c>
      <c r="B131" s="18">
        <v>64.900000000000006</v>
      </c>
      <c r="C131" s="18">
        <v>28.6</v>
      </c>
      <c r="D131" s="18">
        <v>36.299999999999997</v>
      </c>
      <c r="E131" s="18">
        <v>33.1</v>
      </c>
      <c r="F131" s="3"/>
      <c r="G131" s="11">
        <v>33.1</v>
      </c>
      <c r="H131" s="12"/>
    </row>
    <row r="132" spans="1:8" ht="12.75">
      <c r="A132" s="8">
        <v>33390</v>
      </c>
      <c r="B132" s="18">
        <v>66.3</v>
      </c>
      <c r="C132" s="18">
        <v>29.3</v>
      </c>
      <c r="D132" s="18">
        <v>37</v>
      </c>
      <c r="E132" s="18">
        <v>13.5</v>
      </c>
      <c r="F132" s="3"/>
      <c r="G132" s="11">
        <v>13.5</v>
      </c>
      <c r="H132" s="12"/>
    </row>
    <row r="133" spans="1:8" ht="12.75">
      <c r="A133" s="7">
        <v>33482</v>
      </c>
      <c r="B133" s="18">
        <v>65.3</v>
      </c>
      <c r="C133" s="18">
        <v>33</v>
      </c>
      <c r="D133" s="18">
        <v>32.200000000000003</v>
      </c>
      <c r="E133" s="18">
        <v>25.8</v>
      </c>
      <c r="F133" s="3"/>
      <c r="G133" s="11">
        <v>25.8</v>
      </c>
      <c r="H133" s="12"/>
    </row>
    <row r="134" spans="1:8" ht="12.75">
      <c r="A134" s="8">
        <v>33573</v>
      </c>
      <c r="B134" s="18">
        <v>62.8</v>
      </c>
      <c r="C134" s="18">
        <v>28.8</v>
      </c>
      <c r="D134" s="18">
        <v>34</v>
      </c>
      <c r="E134" s="18">
        <v>9.3000000000000007</v>
      </c>
      <c r="F134" s="3"/>
      <c r="G134" s="11">
        <v>9.3000000000000007</v>
      </c>
      <c r="H134" s="12"/>
    </row>
    <row r="135" spans="1:8" ht="12.75">
      <c r="A135" s="7">
        <v>33664</v>
      </c>
      <c r="B135" s="18">
        <v>65.7</v>
      </c>
      <c r="C135" s="18">
        <v>27.3</v>
      </c>
      <c r="D135" s="18">
        <v>38.4</v>
      </c>
      <c r="E135" s="18">
        <v>27.1</v>
      </c>
      <c r="F135" s="3"/>
      <c r="G135" s="11">
        <v>27.1</v>
      </c>
      <c r="H135" s="12"/>
    </row>
    <row r="136" spans="1:8" ht="12.75">
      <c r="A136" s="8">
        <v>33756</v>
      </c>
      <c r="B136" s="18">
        <v>65.8</v>
      </c>
      <c r="C136" s="18">
        <v>31.7</v>
      </c>
      <c r="D136" s="18">
        <v>34.1</v>
      </c>
      <c r="E136" s="18">
        <v>6.4</v>
      </c>
      <c r="F136" s="3"/>
      <c r="G136" s="11">
        <v>6.4</v>
      </c>
      <c r="H136" s="12"/>
    </row>
    <row r="137" spans="1:8" ht="12.75">
      <c r="A137" s="7">
        <v>33848</v>
      </c>
      <c r="B137" s="18">
        <v>67.2</v>
      </c>
      <c r="C137" s="18">
        <v>34.4</v>
      </c>
      <c r="D137" s="18">
        <v>32.799999999999997</v>
      </c>
      <c r="E137" s="18">
        <v>15.1</v>
      </c>
      <c r="F137" s="3"/>
      <c r="G137" s="11">
        <v>15.1</v>
      </c>
      <c r="H137" s="12"/>
    </row>
    <row r="138" spans="1:8" ht="12.75">
      <c r="A138" s="8">
        <v>33939</v>
      </c>
      <c r="B138" s="18">
        <v>63.9</v>
      </c>
      <c r="C138" s="18">
        <v>29.6</v>
      </c>
      <c r="D138" s="18">
        <v>34.299999999999997</v>
      </c>
      <c r="E138" s="18">
        <v>2.8</v>
      </c>
      <c r="F138" s="3"/>
      <c r="G138" s="11">
        <v>2.8</v>
      </c>
      <c r="H138" s="12"/>
    </row>
    <row r="139" spans="1:8" ht="12.75">
      <c r="A139" s="7">
        <v>34029</v>
      </c>
      <c r="B139" s="18">
        <v>64.3</v>
      </c>
      <c r="C139" s="18">
        <v>27.1</v>
      </c>
      <c r="D139" s="18">
        <v>37.200000000000003</v>
      </c>
      <c r="E139" s="18">
        <v>18.5</v>
      </c>
      <c r="F139" s="3"/>
      <c r="G139" s="11">
        <v>18.5</v>
      </c>
      <c r="H139" s="12"/>
    </row>
    <row r="140" spans="1:8" s="14" customFormat="1" ht="12.75">
      <c r="A140" s="13">
        <v>34121</v>
      </c>
      <c r="B140" s="18">
        <v>65.099999999999994</v>
      </c>
      <c r="C140" s="18">
        <v>30.3</v>
      </c>
      <c r="D140" s="18">
        <v>34.9</v>
      </c>
      <c r="E140" s="18">
        <v>-6.3</v>
      </c>
      <c r="G140" s="11">
        <v>-6.3</v>
      </c>
      <c r="H140" s="12"/>
    </row>
    <row r="141" spans="1:8" ht="12.75">
      <c r="A141" s="7">
        <v>34213</v>
      </c>
      <c r="B141" s="18">
        <v>66</v>
      </c>
      <c r="C141" s="18">
        <v>33.5</v>
      </c>
      <c r="D141" s="18">
        <v>32.5</v>
      </c>
      <c r="E141" s="18">
        <v>17.8</v>
      </c>
      <c r="F141" s="3"/>
      <c r="G141" s="11">
        <v>17.8</v>
      </c>
      <c r="H141" s="12"/>
    </row>
    <row r="142" spans="1:8" ht="12.75">
      <c r="A142" s="8">
        <v>34304</v>
      </c>
      <c r="B142" s="18">
        <v>63.7</v>
      </c>
      <c r="C142" s="18">
        <v>29.9</v>
      </c>
      <c r="D142" s="18">
        <v>33.799999999999997</v>
      </c>
      <c r="E142" s="18">
        <v>4.9000000000000004</v>
      </c>
      <c r="F142" s="3"/>
      <c r="G142" s="11">
        <v>4.9000000000000004</v>
      </c>
      <c r="H142" s="12"/>
    </row>
    <row r="143" spans="1:8" ht="12.75">
      <c r="A143" s="7">
        <v>34394</v>
      </c>
      <c r="B143" s="18">
        <v>65.3</v>
      </c>
      <c r="C143" s="18">
        <v>28.5</v>
      </c>
      <c r="D143" s="18">
        <v>36.700000000000003</v>
      </c>
      <c r="E143" s="18">
        <v>19.5</v>
      </c>
      <c r="F143" s="3"/>
      <c r="G143" s="11">
        <v>19.5</v>
      </c>
      <c r="H143" s="12"/>
    </row>
    <row r="144" spans="1:8" ht="12.75">
      <c r="A144" s="8">
        <v>34486</v>
      </c>
      <c r="B144" s="18">
        <v>63.9</v>
      </c>
      <c r="C144" s="18">
        <v>31.6</v>
      </c>
      <c r="D144" s="18">
        <v>32.299999999999997</v>
      </c>
      <c r="E144" s="18">
        <v>4.4000000000000004</v>
      </c>
      <c r="F144" s="3"/>
      <c r="G144" s="11">
        <v>4.4000000000000004</v>
      </c>
      <c r="H144" s="12"/>
    </row>
    <row r="145" spans="1:8" ht="12.75">
      <c r="A145" s="7">
        <v>34578</v>
      </c>
      <c r="B145" s="18">
        <v>66</v>
      </c>
      <c r="C145" s="18">
        <v>36.700000000000003</v>
      </c>
      <c r="D145" s="18">
        <v>29.3</v>
      </c>
      <c r="E145" s="18">
        <v>27.8</v>
      </c>
      <c r="F145" s="3"/>
      <c r="G145" s="11">
        <v>27.8</v>
      </c>
      <c r="H145" s="12"/>
    </row>
    <row r="146" spans="1:8" ht="12.75">
      <c r="A146" s="8">
        <v>34669</v>
      </c>
      <c r="B146" s="18">
        <v>63.8</v>
      </c>
      <c r="C146" s="18">
        <v>30.2</v>
      </c>
      <c r="D146" s="18">
        <v>33.6</v>
      </c>
      <c r="E146" s="18">
        <v>3.9</v>
      </c>
      <c r="F146" s="3"/>
      <c r="G146" s="11">
        <v>3.9</v>
      </c>
      <c r="H146" s="12"/>
    </row>
    <row r="147" spans="1:8" ht="12.75">
      <c r="A147" s="7">
        <v>34759</v>
      </c>
      <c r="B147" s="18">
        <v>64.5</v>
      </c>
      <c r="C147" s="18">
        <v>27.8</v>
      </c>
      <c r="D147" s="18">
        <v>36.700000000000003</v>
      </c>
      <c r="E147" s="18">
        <v>24.7</v>
      </c>
      <c r="F147" s="3"/>
      <c r="G147" s="11">
        <v>24.7</v>
      </c>
      <c r="H147" s="12"/>
    </row>
    <row r="148" spans="1:8" ht="12.75">
      <c r="A148" s="8">
        <v>34851</v>
      </c>
      <c r="B148" s="18">
        <v>64.3</v>
      </c>
      <c r="C148" s="18">
        <v>31.5</v>
      </c>
      <c r="D148" s="18">
        <v>32.799999999999997</v>
      </c>
      <c r="E148" s="18">
        <v>23.8</v>
      </c>
      <c r="F148" s="3"/>
      <c r="G148" s="11">
        <v>23.8</v>
      </c>
      <c r="H148" s="12"/>
    </row>
    <row r="149" spans="1:8" ht="12.75">
      <c r="A149" s="7">
        <v>34943</v>
      </c>
      <c r="B149" s="18">
        <v>65.3</v>
      </c>
      <c r="C149" s="18">
        <v>35</v>
      </c>
      <c r="D149" s="18">
        <v>30.3</v>
      </c>
      <c r="E149" s="18">
        <v>29.1</v>
      </c>
      <c r="F149" s="3"/>
      <c r="G149" s="11">
        <v>29.1</v>
      </c>
      <c r="H149" s="12"/>
    </row>
    <row r="150" spans="1:8" ht="12.75">
      <c r="A150" s="8">
        <v>35034</v>
      </c>
      <c r="B150" s="18">
        <v>61.2</v>
      </c>
      <c r="C150" s="18">
        <v>30.8</v>
      </c>
      <c r="D150" s="18">
        <v>30.4</v>
      </c>
      <c r="E150" s="18">
        <v>29.2</v>
      </c>
      <c r="F150" s="3"/>
      <c r="G150" s="11">
        <v>29.2</v>
      </c>
      <c r="H150" s="12"/>
    </row>
    <row r="151" spans="1:8" ht="12.75">
      <c r="A151" s="7">
        <v>35125</v>
      </c>
      <c r="B151" s="18">
        <v>62.3</v>
      </c>
      <c r="C151" s="18">
        <v>28.9</v>
      </c>
      <c r="D151" s="18">
        <v>33.4</v>
      </c>
      <c r="E151" s="18">
        <v>25.1</v>
      </c>
      <c r="F151" s="3"/>
      <c r="G151" s="11">
        <v>25.1</v>
      </c>
      <c r="H151" s="12"/>
    </row>
    <row r="152" spans="1:8" ht="12.75">
      <c r="A152" s="8">
        <v>35217</v>
      </c>
      <c r="B152" s="18">
        <v>62</v>
      </c>
      <c r="C152" s="18">
        <v>31.7</v>
      </c>
      <c r="D152" s="18">
        <v>30.3</v>
      </c>
      <c r="E152" s="18">
        <v>20.6</v>
      </c>
      <c r="F152" s="3"/>
      <c r="G152" s="11">
        <v>20.6</v>
      </c>
      <c r="H152" s="12"/>
    </row>
    <row r="153" spans="1:8" ht="12.75">
      <c r="A153" s="7">
        <v>35309</v>
      </c>
      <c r="B153" s="18">
        <v>65.3</v>
      </c>
      <c r="C153" s="18">
        <v>37.1</v>
      </c>
      <c r="D153" s="18">
        <v>28.2</v>
      </c>
      <c r="E153" s="18">
        <v>32.299999999999997</v>
      </c>
      <c r="F153" s="3"/>
      <c r="G153" s="11">
        <v>32.299999999999997</v>
      </c>
      <c r="H153" s="12"/>
    </row>
    <row r="154" spans="1:8" ht="12.75">
      <c r="A154" s="8">
        <v>35400</v>
      </c>
      <c r="B154" s="18">
        <v>63.8</v>
      </c>
      <c r="C154" s="18">
        <v>30.5</v>
      </c>
      <c r="D154" s="18">
        <v>33.299999999999997</v>
      </c>
      <c r="E154" s="18">
        <v>19.399999999999999</v>
      </c>
      <c r="F154" s="3"/>
      <c r="G154" s="11">
        <v>19.399999999999999</v>
      </c>
      <c r="H154" s="12"/>
    </row>
    <row r="155" spans="1:8" ht="12.75">
      <c r="A155" s="8">
        <v>35490</v>
      </c>
      <c r="B155" s="18">
        <v>61.6</v>
      </c>
      <c r="C155" s="18">
        <v>28.4</v>
      </c>
      <c r="D155" s="18">
        <v>33.200000000000003</v>
      </c>
      <c r="E155" s="18">
        <v>29.4</v>
      </c>
      <c r="F155" s="3"/>
      <c r="G155" s="11">
        <v>29.4</v>
      </c>
      <c r="H155" s="12"/>
    </row>
    <row r="156" spans="1:8" ht="12.75">
      <c r="A156" s="7">
        <v>35582</v>
      </c>
      <c r="B156" s="18">
        <v>63.6</v>
      </c>
      <c r="C156" s="18">
        <v>31.4</v>
      </c>
      <c r="D156" s="18">
        <v>32.200000000000003</v>
      </c>
      <c r="E156" s="18">
        <v>6.1</v>
      </c>
      <c r="F156" s="3"/>
      <c r="G156" s="11">
        <v>6.1</v>
      </c>
      <c r="H156" s="12"/>
    </row>
    <row r="157" spans="1:8" ht="12.75">
      <c r="A157" s="8">
        <v>35674</v>
      </c>
      <c r="B157" s="18">
        <v>64.5</v>
      </c>
      <c r="C157" s="18">
        <v>38</v>
      </c>
      <c r="D157" s="18">
        <v>26.5</v>
      </c>
      <c r="E157" s="18">
        <v>22.9</v>
      </c>
      <c r="F157" s="3"/>
      <c r="G157" s="11">
        <v>22.9</v>
      </c>
      <c r="H157" s="12"/>
    </row>
    <row r="158" spans="1:8" ht="12.75">
      <c r="A158" s="8">
        <v>35765</v>
      </c>
      <c r="B158" s="18">
        <v>62.1</v>
      </c>
      <c r="C158" s="18">
        <v>31</v>
      </c>
      <c r="D158" s="18">
        <v>31</v>
      </c>
      <c r="E158" s="18">
        <v>14</v>
      </c>
      <c r="F158" s="3"/>
      <c r="G158" s="11">
        <v>14</v>
      </c>
      <c r="H158" s="12"/>
    </row>
    <row r="159" spans="1:8" ht="12.75">
      <c r="A159" s="7">
        <v>35855</v>
      </c>
      <c r="B159" s="18">
        <v>60.9</v>
      </c>
      <c r="C159" s="18">
        <v>28.4</v>
      </c>
      <c r="D159" s="18">
        <v>32.5</v>
      </c>
      <c r="E159" s="18">
        <v>33.700000000000003</v>
      </c>
      <c r="F159" s="3"/>
      <c r="G159" s="11">
        <v>33.700000000000003</v>
      </c>
      <c r="H159" s="12"/>
    </row>
    <row r="160" spans="1:8" ht="12.75">
      <c r="A160" s="8">
        <v>35947</v>
      </c>
      <c r="B160" s="18">
        <v>62.3</v>
      </c>
      <c r="C160" s="18">
        <v>31.8</v>
      </c>
      <c r="D160" s="18">
        <v>30.5</v>
      </c>
      <c r="E160" s="18">
        <v>8.5</v>
      </c>
      <c r="F160" s="3"/>
      <c r="G160" s="11">
        <v>8.5</v>
      </c>
      <c r="H160" s="12"/>
    </row>
    <row r="161" spans="1:8" ht="12.75">
      <c r="A161" s="8">
        <v>36039</v>
      </c>
      <c r="B161" s="18">
        <v>64.3</v>
      </c>
      <c r="C161" s="18">
        <v>36.4</v>
      </c>
      <c r="D161" s="18">
        <v>27.8</v>
      </c>
      <c r="E161" s="18">
        <v>26.5</v>
      </c>
      <c r="F161" s="3"/>
      <c r="G161" s="11">
        <v>26.5</v>
      </c>
      <c r="H161" s="12"/>
    </row>
    <row r="162" spans="1:8" ht="12.75">
      <c r="A162" s="7">
        <v>36130</v>
      </c>
      <c r="B162" s="18">
        <v>61.5</v>
      </c>
      <c r="C162" s="18">
        <v>30.8</v>
      </c>
      <c r="D162" s="18">
        <v>30.7</v>
      </c>
      <c r="E162" s="18">
        <v>20.100000000000001</v>
      </c>
      <c r="F162" s="3"/>
      <c r="G162" s="11">
        <v>20.100000000000001</v>
      </c>
      <c r="H162" s="12"/>
    </row>
    <row r="163" spans="1:8" ht="12.75">
      <c r="A163" s="8">
        <v>36220</v>
      </c>
      <c r="B163" s="18">
        <v>62.2</v>
      </c>
      <c r="C163" s="18">
        <v>28.8</v>
      </c>
      <c r="D163" s="18">
        <v>33.4</v>
      </c>
      <c r="E163" s="18">
        <v>35.1</v>
      </c>
      <c r="F163" s="3"/>
      <c r="G163" s="11">
        <v>35.1</v>
      </c>
      <c r="H163" s="12"/>
    </row>
    <row r="164" spans="1:8" s="14" customFormat="1" ht="12.75">
      <c r="A164" s="13">
        <v>36312</v>
      </c>
      <c r="B164" s="18">
        <v>62.7</v>
      </c>
      <c r="C164" s="18">
        <v>32.200000000000003</v>
      </c>
      <c r="D164" s="18">
        <v>30.5</v>
      </c>
      <c r="E164" s="18">
        <v>14.8</v>
      </c>
      <c r="G164" s="11">
        <v>14.8</v>
      </c>
      <c r="H164" s="12"/>
    </row>
    <row r="165" spans="1:8" ht="12.75">
      <c r="A165" s="7">
        <v>36404</v>
      </c>
      <c r="B165" s="18">
        <v>64.8</v>
      </c>
      <c r="C165" s="18">
        <v>35.9</v>
      </c>
      <c r="D165" s="18">
        <v>28.9</v>
      </c>
      <c r="E165" s="18">
        <v>29.7</v>
      </c>
      <c r="F165" s="3"/>
      <c r="G165" s="11">
        <v>29.7</v>
      </c>
      <c r="H165" s="12"/>
    </row>
    <row r="166" spans="1:8" ht="12.75">
      <c r="A166" s="8">
        <v>36495</v>
      </c>
      <c r="B166" s="18">
        <v>61.4</v>
      </c>
      <c r="C166" s="18">
        <v>31.2</v>
      </c>
      <c r="D166" s="18">
        <v>30.1</v>
      </c>
      <c r="E166" s="18">
        <v>24.6</v>
      </c>
      <c r="F166" s="3"/>
      <c r="G166" s="11">
        <v>24.6</v>
      </c>
      <c r="H166" s="12"/>
    </row>
    <row r="167" spans="1:8" ht="12.75">
      <c r="A167" s="8">
        <v>36586</v>
      </c>
      <c r="B167" s="18">
        <v>62.2</v>
      </c>
      <c r="C167" s="18">
        <v>28.9</v>
      </c>
      <c r="D167" s="18">
        <v>33.299999999999997</v>
      </c>
      <c r="E167" s="18">
        <v>37.4</v>
      </c>
      <c r="F167" s="3"/>
      <c r="G167" s="11">
        <v>37.4</v>
      </c>
      <c r="H167" s="12"/>
    </row>
    <row r="168" spans="1:8" ht="12.75">
      <c r="A168" s="7">
        <v>36678</v>
      </c>
      <c r="B168" s="18">
        <v>62.1</v>
      </c>
      <c r="C168" s="18">
        <v>32.299999999999997</v>
      </c>
      <c r="D168" s="18">
        <v>29.8</v>
      </c>
      <c r="E168" s="18">
        <v>15.5</v>
      </c>
      <c r="F168" s="3"/>
      <c r="G168" s="11">
        <v>15.5</v>
      </c>
      <c r="H168" s="12"/>
    </row>
    <row r="169" spans="1:8" ht="12.75">
      <c r="A169" s="8">
        <v>36770</v>
      </c>
      <c r="B169" s="18">
        <v>64.099999999999994</v>
      </c>
      <c r="C169" s="18">
        <v>36.299999999999997</v>
      </c>
      <c r="D169" s="18">
        <v>27.9</v>
      </c>
      <c r="E169" s="18">
        <v>31.9</v>
      </c>
      <c r="F169" s="3"/>
      <c r="G169" s="11">
        <v>31.9</v>
      </c>
      <c r="H169" s="12"/>
    </row>
    <row r="170" spans="1:8" ht="12.75">
      <c r="A170" s="7">
        <v>36861</v>
      </c>
      <c r="B170" s="18">
        <v>62.3</v>
      </c>
      <c r="C170" s="18">
        <v>31.4</v>
      </c>
      <c r="D170" s="18">
        <v>30.9</v>
      </c>
      <c r="E170" s="18">
        <v>26.6</v>
      </c>
      <c r="F170" s="3"/>
      <c r="G170" s="11">
        <v>26.6</v>
      </c>
      <c r="H170" s="12"/>
    </row>
    <row r="171" spans="1:8" ht="12.75">
      <c r="A171" s="8">
        <v>36951</v>
      </c>
      <c r="B171" s="18">
        <v>61.1</v>
      </c>
      <c r="C171" s="18">
        <v>29.2</v>
      </c>
      <c r="D171" s="18">
        <v>31.9</v>
      </c>
      <c r="E171" s="18">
        <v>54.8</v>
      </c>
      <c r="F171" s="3"/>
      <c r="G171" s="11">
        <v>54.8</v>
      </c>
      <c r="H171" s="12"/>
    </row>
    <row r="172" spans="1:8" ht="12.75">
      <c r="A172" s="7">
        <v>37043</v>
      </c>
      <c r="B172" s="18">
        <v>61.8</v>
      </c>
      <c r="C172" s="18">
        <v>32.1</v>
      </c>
      <c r="D172" s="18">
        <v>29.7</v>
      </c>
      <c r="E172" s="18">
        <v>22.4</v>
      </c>
      <c r="F172" s="3"/>
      <c r="G172" s="11">
        <v>22.4</v>
      </c>
      <c r="H172" s="12"/>
    </row>
    <row r="173" spans="1:8" ht="12.75">
      <c r="A173" s="8">
        <v>37135</v>
      </c>
      <c r="B173" s="18">
        <v>64.2</v>
      </c>
      <c r="C173" s="18">
        <v>35.200000000000003</v>
      </c>
      <c r="D173" s="18">
        <v>29</v>
      </c>
      <c r="E173" s="18">
        <v>27.7</v>
      </c>
      <c r="F173" s="3"/>
      <c r="G173" s="11">
        <v>27.7</v>
      </c>
      <c r="H173" s="12"/>
    </row>
    <row r="174" spans="1:8" ht="12.75">
      <c r="A174" s="7">
        <v>37226</v>
      </c>
      <c r="B174" s="18">
        <v>60.8</v>
      </c>
      <c r="C174" s="18">
        <v>32.299999999999997</v>
      </c>
      <c r="D174" s="18">
        <v>28.5</v>
      </c>
      <c r="E174" s="18">
        <v>31.2</v>
      </c>
      <c r="F174" s="3"/>
      <c r="G174" s="11">
        <v>31.2</v>
      </c>
      <c r="H174" s="12"/>
    </row>
    <row r="175" spans="1:8" ht="12.75">
      <c r="A175" s="8">
        <v>37316</v>
      </c>
      <c r="B175" s="18">
        <v>62.5</v>
      </c>
      <c r="C175" s="18">
        <v>29.6</v>
      </c>
      <c r="D175" s="18">
        <v>32.799999999999997</v>
      </c>
      <c r="E175" s="18">
        <v>36.4</v>
      </c>
      <c r="F175" s="3"/>
      <c r="G175" s="11">
        <v>36.4</v>
      </c>
      <c r="H175" s="12"/>
    </row>
    <row r="176" spans="1:8" ht="12.75">
      <c r="A176" s="7">
        <v>37408</v>
      </c>
      <c r="B176" s="18">
        <v>61.9</v>
      </c>
      <c r="C176" s="18">
        <v>33.1</v>
      </c>
      <c r="D176" s="18">
        <v>28.9</v>
      </c>
      <c r="E176" s="18">
        <v>15.3</v>
      </c>
      <c r="F176" s="3"/>
      <c r="G176" s="11">
        <v>15.3</v>
      </c>
      <c r="H176" s="12"/>
    </row>
    <row r="177" spans="1:8" ht="12.75">
      <c r="A177" s="8">
        <v>37500</v>
      </c>
      <c r="B177" s="18">
        <v>63.9</v>
      </c>
      <c r="C177" s="18">
        <v>38.1</v>
      </c>
      <c r="D177" s="18">
        <v>25.7</v>
      </c>
      <c r="E177" s="18">
        <v>29.9</v>
      </c>
      <c r="F177" s="3"/>
      <c r="G177" s="11">
        <v>29.9</v>
      </c>
      <c r="H177" s="12"/>
    </row>
    <row r="178" spans="1:8" ht="12.75">
      <c r="A178" s="7">
        <v>37591</v>
      </c>
      <c r="B178" s="18">
        <v>61.8</v>
      </c>
      <c r="C178" s="18">
        <v>32.200000000000003</v>
      </c>
      <c r="D178" s="18">
        <v>29.6</v>
      </c>
      <c r="E178" s="18">
        <v>28.9</v>
      </c>
      <c r="F178" s="3"/>
      <c r="G178" s="11">
        <v>28.9</v>
      </c>
      <c r="H178" s="12"/>
    </row>
    <row r="179" spans="1:8" ht="12.75">
      <c r="A179" s="8">
        <v>37681</v>
      </c>
      <c r="B179" s="18">
        <v>61</v>
      </c>
      <c r="C179" s="18">
        <v>29.4</v>
      </c>
      <c r="D179" s="18">
        <v>31.6</v>
      </c>
      <c r="E179" s="18">
        <v>41.6</v>
      </c>
      <c r="F179" s="3"/>
      <c r="G179" s="11">
        <v>41.6</v>
      </c>
      <c r="H179" s="12"/>
    </row>
    <row r="180" spans="1:8" ht="12.75">
      <c r="A180" s="7">
        <v>37773</v>
      </c>
      <c r="B180" s="18">
        <v>62.5</v>
      </c>
      <c r="C180" s="18">
        <v>32.5</v>
      </c>
      <c r="D180" s="18">
        <v>30</v>
      </c>
      <c r="E180" s="18">
        <v>16.100000000000001</v>
      </c>
      <c r="F180" s="3"/>
      <c r="G180" s="11">
        <v>16.100000000000001</v>
      </c>
      <c r="H180" s="12"/>
    </row>
    <row r="181" spans="1:8" ht="12.75">
      <c r="A181" s="8">
        <v>37865</v>
      </c>
      <c r="B181" s="18">
        <v>64.900000000000006</v>
      </c>
      <c r="C181" s="18">
        <v>37.799999999999997</v>
      </c>
      <c r="D181" s="18">
        <v>27.2</v>
      </c>
      <c r="E181" s="18">
        <v>27.2</v>
      </c>
      <c r="F181" s="3"/>
      <c r="G181" s="11">
        <v>27.2</v>
      </c>
      <c r="H181" s="12"/>
    </row>
    <row r="182" spans="1:8" ht="12.75">
      <c r="A182" s="7">
        <v>37956</v>
      </c>
      <c r="B182" s="18">
        <v>62.3</v>
      </c>
      <c r="C182" s="18">
        <v>32.1</v>
      </c>
      <c r="D182" s="18">
        <v>30.2</v>
      </c>
      <c r="E182" s="18">
        <v>25.2</v>
      </c>
      <c r="F182" s="3"/>
      <c r="G182" s="11">
        <v>25.2</v>
      </c>
      <c r="H182" s="12"/>
    </row>
    <row r="183" spans="1:8" ht="12.75">
      <c r="A183" s="8">
        <v>38047</v>
      </c>
      <c r="B183" s="18">
        <v>63.5</v>
      </c>
      <c r="C183" s="18">
        <v>30.3</v>
      </c>
      <c r="D183" s="18">
        <v>33.200000000000003</v>
      </c>
      <c r="E183" s="18">
        <v>35.5</v>
      </c>
      <c r="F183" s="3"/>
      <c r="G183" s="11">
        <v>35.5</v>
      </c>
      <c r="H183" s="12"/>
    </row>
    <row r="184" spans="1:8" ht="12.75">
      <c r="A184" s="7">
        <v>38139</v>
      </c>
      <c r="B184" s="18">
        <v>61.3</v>
      </c>
      <c r="C184" s="18">
        <v>33</v>
      </c>
      <c r="D184" s="18">
        <v>28.2</v>
      </c>
      <c r="E184" s="18">
        <v>12.1</v>
      </c>
      <c r="F184" s="3"/>
      <c r="G184" s="11">
        <v>12.1</v>
      </c>
      <c r="H184" s="12"/>
    </row>
    <row r="185" spans="1:8" ht="12.75">
      <c r="A185" s="8">
        <v>38231</v>
      </c>
      <c r="B185" s="18">
        <v>65</v>
      </c>
      <c r="C185" s="18">
        <v>36.799999999999997</v>
      </c>
      <c r="D185" s="18">
        <v>28.2</v>
      </c>
      <c r="E185" s="18">
        <v>30.4</v>
      </c>
      <c r="F185" s="3"/>
      <c r="G185" s="11">
        <v>30.4</v>
      </c>
      <c r="H185" s="12"/>
    </row>
    <row r="186" spans="1:8" ht="12.75">
      <c r="A186" s="7">
        <v>38322</v>
      </c>
      <c r="B186" s="18">
        <v>61.7</v>
      </c>
      <c r="C186" s="18">
        <v>32.299999999999997</v>
      </c>
      <c r="D186" s="18">
        <v>29.5</v>
      </c>
      <c r="E186" s="18">
        <v>28.5</v>
      </c>
      <c r="F186" s="3"/>
      <c r="G186" s="11">
        <v>28.5</v>
      </c>
      <c r="H186" s="12"/>
    </row>
    <row r="187" spans="1:8" ht="12.75">
      <c r="A187" s="8">
        <v>38412</v>
      </c>
      <c r="B187" s="18">
        <v>64.599999999999994</v>
      </c>
      <c r="C187" s="18">
        <v>29.5</v>
      </c>
      <c r="D187" s="18">
        <v>35.1</v>
      </c>
      <c r="E187" s="18">
        <v>47.1</v>
      </c>
      <c r="F187" s="3"/>
      <c r="G187" s="11">
        <v>47.1</v>
      </c>
      <c r="H187" s="12"/>
    </row>
    <row r="188" spans="1:8" ht="12.75">
      <c r="A188" s="7">
        <v>38504</v>
      </c>
      <c r="B188" s="18">
        <v>67</v>
      </c>
      <c r="C188" s="18">
        <v>32.799999999999997</v>
      </c>
      <c r="D188" s="18">
        <v>34.1</v>
      </c>
      <c r="E188" s="18">
        <v>17.8</v>
      </c>
      <c r="F188" s="3"/>
      <c r="G188" s="11">
        <v>17.8</v>
      </c>
      <c r="H188" s="12"/>
    </row>
    <row r="189" spans="1:8" ht="12.75">
      <c r="A189" s="8">
        <v>38596</v>
      </c>
      <c r="B189" s="18">
        <v>68.099999999999994</v>
      </c>
      <c r="C189" s="18">
        <v>36.5</v>
      </c>
      <c r="D189" s="18">
        <v>31.6</v>
      </c>
      <c r="E189" s="18">
        <v>37.4</v>
      </c>
      <c r="F189" s="3"/>
      <c r="G189" s="11">
        <v>37.4</v>
      </c>
      <c r="H189" s="12"/>
    </row>
    <row r="190" spans="1:8" ht="12.75">
      <c r="A190" s="7">
        <v>38687</v>
      </c>
      <c r="B190" s="18">
        <v>65.900000000000006</v>
      </c>
      <c r="C190" s="18">
        <v>32.6</v>
      </c>
      <c r="D190" s="18">
        <v>33.299999999999997</v>
      </c>
      <c r="E190" s="18">
        <v>34.700000000000003</v>
      </c>
      <c r="F190" s="3"/>
      <c r="G190" s="11">
        <v>34.700000000000003</v>
      </c>
      <c r="H190" s="12"/>
    </row>
    <row r="191" spans="1:8" ht="12.75">
      <c r="A191" s="8">
        <v>38777</v>
      </c>
      <c r="B191" s="18">
        <v>65.3</v>
      </c>
      <c r="C191" s="18">
        <v>30.7</v>
      </c>
      <c r="D191" s="18">
        <v>34.5</v>
      </c>
      <c r="E191" s="18">
        <v>53.2</v>
      </c>
      <c r="F191" s="3"/>
      <c r="G191" s="11">
        <v>53.2</v>
      </c>
      <c r="H191" s="12"/>
    </row>
    <row r="192" spans="1:8" ht="12.75">
      <c r="A192" s="7">
        <v>38869</v>
      </c>
      <c r="B192" s="18">
        <v>66.8</v>
      </c>
      <c r="C192" s="18">
        <v>34.200000000000003</v>
      </c>
      <c r="D192" s="18">
        <v>32.6</v>
      </c>
      <c r="E192" s="18">
        <v>21.4</v>
      </c>
      <c r="F192" s="3"/>
      <c r="G192" s="11">
        <v>21.4</v>
      </c>
      <c r="H192" s="12"/>
    </row>
    <row r="193" spans="1:8" ht="12.75">
      <c r="A193" s="8">
        <v>38961</v>
      </c>
      <c r="B193" s="18">
        <v>72.599999999999994</v>
      </c>
      <c r="C193" s="18">
        <v>36.4</v>
      </c>
      <c r="D193" s="18">
        <v>36.200000000000003</v>
      </c>
      <c r="E193" s="18">
        <v>56.9</v>
      </c>
      <c r="F193" s="3"/>
      <c r="G193" s="11">
        <v>56.9</v>
      </c>
      <c r="H193" s="12"/>
    </row>
    <row r="194" spans="1:8" ht="12.75">
      <c r="A194" s="7">
        <v>39052</v>
      </c>
      <c r="B194" s="18">
        <v>69.7</v>
      </c>
      <c r="C194" s="18">
        <v>33.200000000000003</v>
      </c>
      <c r="D194" s="18">
        <v>36.5</v>
      </c>
      <c r="E194" s="18">
        <v>50.6</v>
      </c>
      <c r="F194" s="3"/>
      <c r="G194" s="11">
        <v>50.6</v>
      </c>
      <c r="H194" s="12"/>
    </row>
    <row r="195" spans="1:8" ht="12.75">
      <c r="A195" s="8">
        <v>39142</v>
      </c>
      <c r="B195" s="18">
        <v>72.7</v>
      </c>
      <c r="C195" s="18">
        <v>31.6</v>
      </c>
      <c r="D195" s="18">
        <v>41.1</v>
      </c>
      <c r="E195" s="18">
        <v>76</v>
      </c>
      <c r="F195" s="3"/>
      <c r="G195" s="11">
        <v>76.099999999999994</v>
      </c>
      <c r="H195" s="12"/>
    </row>
    <row r="196" spans="1:8" ht="12.75">
      <c r="A196" s="7">
        <v>39234</v>
      </c>
      <c r="B196" s="18">
        <v>72.3</v>
      </c>
      <c r="C196" s="18">
        <v>34.799999999999997</v>
      </c>
      <c r="D196" s="18">
        <v>37.5</v>
      </c>
      <c r="E196" s="18">
        <v>49.2</v>
      </c>
      <c r="F196" s="3"/>
      <c r="G196" s="11">
        <v>49.2</v>
      </c>
      <c r="H196" s="12"/>
    </row>
    <row r="197" spans="1:8" ht="12.75">
      <c r="A197" s="8">
        <v>39326</v>
      </c>
      <c r="B197" s="18">
        <v>75.599999999999994</v>
      </c>
      <c r="C197" s="18">
        <v>39.299999999999997</v>
      </c>
      <c r="D197" s="18">
        <v>36.299999999999997</v>
      </c>
      <c r="E197" s="18">
        <v>62.8</v>
      </c>
      <c r="F197" s="3"/>
      <c r="G197" s="11">
        <v>62.8</v>
      </c>
      <c r="H197" s="12"/>
    </row>
    <row r="198" spans="1:8" ht="12.75">
      <c r="A198" s="8">
        <v>39417</v>
      </c>
      <c r="B198" s="18">
        <v>72.599999999999994</v>
      </c>
      <c r="C198" s="18">
        <v>34.1</v>
      </c>
      <c r="D198" s="18">
        <v>38.5</v>
      </c>
      <c r="E198" s="18">
        <v>56</v>
      </c>
      <c r="F198" s="3"/>
      <c r="G198" s="11">
        <v>56</v>
      </c>
      <c r="H198" s="12"/>
    </row>
    <row r="199" spans="1:8" ht="12.75">
      <c r="A199" s="7">
        <v>39508</v>
      </c>
      <c r="B199" s="18">
        <v>74.099999999999994</v>
      </c>
      <c r="C199" s="18">
        <v>32.200000000000003</v>
      </c>
      <c r="D199" s="18">
        <v>41.9</v>
      </c>
      <c r="E199" s="18">
        <v>93.5</v>
      </c>
      <c r="F199" s="3"/>
      <c r="G199" s="11">
        <v>93.5</v>
      </c>
      <c r="H199" s="12"/>
    </row>
    <row r="200" spans="1:8" ht="12.75">
      <c r="A200" s="8">
        <v>39600</v>
      </c>
      <c r="B200" s="18">
        <v>72.900000000000006</v>
      </c>
      <c r="C200" s="18">
        <v>35.1</v>
      </c>
      <c r="D200" s="18">
        <v>37.700000000000003</v>
      </c>
      <c r="E200" s="18">
        <v>65.099999999999994</v>
      </c>
      <c r="F200" s="3"/>
      <c r="G200" s="11">
        <v>65.099999999999994</v>
      </c>
      <c r="H200" s="12"/>
    </row>
    <row r="201" spans="1:8" ht="12.75">
      <c r="A201" s="8">
        <v>39692</v>
      </c>
      <c r="B201" s="18">
        <v>76.7</v>
      </c>
      <c r="C201" s="18">
        <v>40.5</v>
      </c>
      <c r="D201" s="18">
        <v>36.200000000000003</v>
      </c>
      <c r="E201" s="18">
        <v>84.1</v>
      </c>
      <c r="F201" s="3"/>
      <c r="G201" s="11">
        <v>84.1</v>
      </c>
      <c r="H201" s="12"/>
    </row>
    <row r="202" spans="1:8" ht="12.75">
      <c r="A202" s="8">
        <v>39783</v>
      </c>
      <c r="B202" s="18">
        <v>74.599999999999994</v>
      </c>
      <c r="C202" s="18">
        <v>34.6</v>
      </c>
      <c r="D202" s="18">
        <v>40</v>
      </c>
      <c r="E202" s="18">
        <v>73</v>
      </c>
      <c r="F202" s="3"/>
      <c r="G202" s="11">
        <v>73</v>
      </c>
      <c r="H202" s="12"/>
    </row>
    <row r="203" spans="1:8" ht="12.75">
      <c r="A203" s="7">
        <v>39873</v>
      </c>
      <c r="B203" s="18">
        <v>73.900000000000006</v>
      </c>
      <c r="C203" s="18">
        <v>33.1</v>
      </c>
      <c r="D203" s="18">
        <v>40.799999999999997</v>
      </c>
      <c r="E203" s="18">
        <v>88.7</v>
      </c>
      <c r="F203" s="3"/>
      <c r="G203" s="11">
        <v>88.7</v>
      </c>
      <c r="H203" s="12"/>
    </row>
    <row r="204" spans="1:8" ht="12.75">
      <c r="A204" s="8">
        <v>39965</v>
      </c>
      <c r="B204" s="18">
        <v>74.900000000000006</v>
      </c>
      <c r="C204" s="18">
        <v>35.5</v>
      </c>
      <c r="D204" s="18">
        <v>39.4</v>
      </c>
      <c r="E204" s="18">
        <v>54</v>
      </c>
      <c r="F204" s="3"/>
      <c r="G204" s="11">
        <v>54</v>
      </c>
      <c r="H204" s="12"/>
    </row>
    <row r="205" spans="1:8" ht="12.75">
      <c r="A205" s="8">
        <v>40057</v>
      </c>
      <c r="B205" s="18">
        <v>76.5</v>
      </c>
      <c r="C205" s="18">
        <v>38</v>
      </c>
      <c r="D205" s="18">
        <v>38.5</v>
      </c>
      <c r="E205" s="18">
        <v>62.5</v>
      </c>
      <c r="F205" s="3"/>
      <c r="G205" s="11">
        <v>62.5</v>
      </c>
      <c r="H205" s="12"/>
    </row>
    <row r="206" spans="1:8" ht="12.75">
      <c r="A206" s="8">
        <v>40148</v>
      </c>
      <c r="B206" s="18">
        <v>75.5</v>
      </c>
      <c r="C206" s="18">
        <v>35</v>
      </c>
      <c r="D206" s="18">
        <v>40.5</v>
      </c>
      <c r="E206" s="18">
        <v>41.7</v>
      </c>
      <c r="F206" s="3"/>
      <c r="G206" s="11">
        <v>41.7</v>
      </c>
      <c r="H206" s="12"/>
    </row>
    <row r="207" spans="1:8" ht="12.75">
      <c r="A207" s="8">
        <v>40238</v>
      </c>
      <c r="B207" s="18">
        <v>76</v>
      </c>
      <c r="C207" s="18">
        <v>32.700000000000003</v>
      </c>
      <c r="D207" s="18">
        <v>43.2</v>
      </c>
      <c r="E207" s="18">
        <v>59.9</v>
      </c>
      <c r="F207" s="3"/>
      <c r="G207" s="11">
        <v>59.9</v>
      </c>
      <c r="H207" s="12"/>
    </row>
    <row r="208" spans="1:8" ht="12.75">
      <c r="A208" s="8">
        <v>40330</v>
      </c>
      <c r="B208" s="18">
        <v>76</v>
      </c>
      <c r="C208" s="18">
        <v>35.799999999999997</v>
      </c>
      <c r="D208" s="18">
        <v>40.299999999999997</v>
      </c>
      <c r="E208" s="18">
        <v>32</v>
      </c>
      <c r="F208" s="3"/>
      <c r="G208" s="11">
        <v>32</v>
      </c>
      <c r="H208" s="12"/>
    </row>
    <row r="209" spans="1:8" ht="12.75">
      <c r="A209" s="8">
        <v>40422</v>
      </c>
      <c r="B209" s="18">
        <v>76.3</v>
      </c>
      <c r="C209" s="18">
        <v>38.5</v>
      </c>
      <c r="D209" s="18">
        <v>37.799999999999997</v>
      </c>
      <c r="E209" s="18">
        <v>41.8</v>
      </c>
      <c r="F209" s="3"/>
      <c r="G209" s="11">
        <v>42.5</v>
      </c>
      <c r="H209" s="12"/>
    </row>
    <row r="210" spans="1:8" ht="12.75">
      <c r="A210" s="8">
        <v>40513</v>
      </c>
      <c r="B210" s="18">
        <v>72.5</v>
      </c>
      <c r="C210" s="18">
        <v>35.799999999999997</v>
      </c>
      <c r="D210" s="18">
        <v>36.6</v>
      </c>
      <c r="E210" s="18">
        <v>38.4</v>
      </c>
      <c r="F210" s="3"/>
      <c r="G210" s="11">
        <v>34.5</v>
      </c>
      <c r="H210" s="12"/>
    </row>
    <row r="211" spans="1:8" ht="12.75">
      <c r="A211" s="8">
        <v>40603</v>
      </c>
      <c r="B211" s="18">
        <v>76</v>
      </c>
      <c r="C211" s="18">
        <v>33.799999999999997</v>
      </c>
      <c r="D211" s="18">
        <v>42.3</v>
      </c>
      <c r="E211" s="18">
        <v>61</v>
      </c>
      <c r="F211" s="3"/>
      <c r="G211" s="11">
        <v>57.8</v>
      </c>
      <c r="H211" s="12"/>
    </row>
    <row r="212" spans="1:8" ht="12.75">
      <c r="A212" s="8">
        <v>40695</v>
      </c>
      <c r="B212" s="18">
        <v>76.3</v>
      </c>
      <c r="C212" s="18">
        <v>37.4</v>
      </c>
      <c r="D212" s="18">
        <v>39</v>
      </c>
      <c r="E212" s="18">
        <v>39.200000000000003</v>
      </c>
      <c r="F212" s="3"/>
      <c r="G212" s="11">
        <v>35.5</v>
      </c>
      <c r="H212" s="12"/>
    </row>
    <row r="213" spans="1:8" ht="12.75">
      <c r="A213" s="8">
        <v>40787</v>
      </c>
      <c r="B213" s="18">
        <v>76.2</v>
      </c>
      <c r="C213" s="18">
        <v>39.6</v>
      </c>
      <c r="D213" s="18">
        <v>36.6</v>
      </c>
      <c r="E213" s="18">
        <v>55.4</v>
      </c>
      <c r="F213" s="3"/>
      <c r="G213" s="11">
        <v>44.7</v>
      </c>
      <c r="H213" s="12"/>
    </row>
    <row r="214" spans="1:8" ht="12.75">
      <c r="A214" s="8">
        <v>40878</v>
      </c>
      <c r="B214" s="18">
        <v>74.2</v>
      </c>
      <c r="C214" s="18">
        <v>36.1</v>
      </c>
      <c r="D214" s="18">
        <v>38.200000000000003</v>
      </c>
      <c r="E214" s="18">
        <v>50.6</v>
      </c>
      <c r="F214" s="3"/>
      <c r="G214" s="11">
        <v>46</v>
      </c>
      <c r="H214" s="12"/>
    </row>
    <row r="215" spans="1:8" ht="12.75">
      <c r="A215" s="8">
        <v>40969</v>
      </c>
      <c r="B215" s="18">
        <v>78.099999999999994</v>
      </c>
      <c r="C215" s="18">
        <v>34.1</v>
      </c>
      <c r="D215" s="18">
        <v>44.1</v>
      </c>
      <c r="E215" s="18">
        <v>74</v>
      </c>
      <c r="F215" s="3"/>
      <c r="G215" s="11">
        <v>71</v>
      </c>
      <c r="H215" s="12"/>
    </row>
    <row r="216" spans="1:8" ht="12.75">
      <c r="A216" s="8">
        <v>41061</v>
      </c>
      <c r="B216" s="18">
        <v>77.5</v>
      </c>
      <c r="C216" s="18">
        <v>37.5</v>
      </c>
      <c r="D216" s="18">
        <v>40</v>
      </c>
      <c r="E216" s="18">
        <v>51.9</v>
      </c>
      <c r="G216" s="4" t="s">
        <v>21</v>
      </c>
      <c r="H216" s="12"/>
    </row>
    <row r="217" spans="1:8" ht="12.75">
      <c r="A217" s="8">
        <v>41153</v>
      </c>
      <c r="B217" s="18">
        <v>78.7</v>
      </c>
      <c r="C217" s="18">
        <v>42.2</v>
      </c>
      <c r="D217" s="18">
        <v>36.5</v>
      </c>
      <c r="E217" s="18">
        <v>63.3</v>
      </c>
      <c r="G217" s="4" t="s">
        <v>21</v>
      </c>
      <c r="H217" s="12"/>
    </row>
    <row r="218" spans="1:8" ht="12.75">
      <c r="A218" s="8">
        <v>41244</v>
      </c>
      <c r="B218" s="18">
        <v>77.900000000000006</v>
      </c>
      <c r="C218" s="18">
        <v>35.4</v>
      </c>
      <c r="D218" s="18">
        <v>42.5</v>
      </c>
      <c r="E218" s="18">
        <v>51</v>
      </c>
      <c r="G218" s="4" t="s">
        <v>21</v>
      </c>
      <c r="H218" s="12"/>
    </row>
    <row r="219" spans="1:8" ht="12.75">
      <c r="A219" s="8">
        <v>41334</v>
      </c>
      <c r="B219" s="18">
        <v>77.400000000000006</v>
      </c>
      <c r="C219" s="18">
        <v>34.200000000000003</v>
      </c>
      <c r="D219" s="18">
        <v>43.2</v>
      </c>
      <c r="E219" s="18">
        <v>71.2</v>
      </c>
      <c r="G219" s="4" t="s">
        <v>21</v>
      </c>
      <c r="H219" s="12"/>
    </row>
    <row r="220" spans="1:8" ht="12.75">
      <c r="A220" s="8">
        <v>41426</v>
      </c>
      <c r="B220" s="18">
        <v>77.099999999999994</v>
      </c>
      <c r="C220" s="18">
        <v>37.299999999999997</v>
      </c>
      <c r="D220" s="18">
        <v>39.799999999999997</v>
      </c>
      <c r="E220" s="18">
        <v>44.8</v>
      </c>
      <c r="G220" s="4" t="s">
        <v>21</v>
      </c>
      <c r="H220" s="12"/>
    </row>
    <row r="221" spans="1:8" ht="12.75">
      <c r="A221" s="8">
        <v>41518</v>
      </c>
      <c r="B221" s="18">
        <v>76.900000000000006</v>
      </c>
      <c r="C221" s="18">
        <v>39.700000000000003</v>
      </c>
      <c r="D221" s="18">
        <v>37.200000000000003</v>
      </c>
      <c r="E221" s="18">
        <v>54.2</v>
      </c>
      <c r="G221" s="4" t="s">
        <v>21</v>
      </c>
      <c r="H221" s="12"/>
    </row>
    <row r="222" spans="1:8" ht="12.75">
      <c r="A222" s="8">
        <v>41609</v>
      </c>
      <c r="B222" s="18">
        <v>75.7</v>
      </c>
      <c r="C222" s="18">
        <v>37</v>
      </c>
      <c r="D222" s="18">
        <v>38.700000000000003</v>
      </c>
      <c r="E222" s="18">
        <v>38.200000000000003</v>
      </c>
      <c r="G222" s="4" t="s">
        <v>21</v>
      </c>
      <c r="H222" s="12"/>
    </row>
    <row r="223" spans="1:8" ht="12.75">
      <c r="A223" s="8">
        <v>41699</v>
      </c>
      <c r="B223" s="18">
        <v>77.5</v>
      </c>
      <c r="C223" s="18">
        <v>34.9</v>
      </c>
      <c r="D223" s="18">
        <v>42.7</v>
      </c>
      <c r="E223" s="18">
        <v>65</v>
      </c>
      <c r="G223" s="4" t="s">
        <v>21</v>
      </c>
      <c r="H223" s="12"/>
    </row>
    <row r="224" spans="1:8" ht="12.75">
      <c r="A224" s="8">
        <v>41791</v>
      </c>
      <c r="B224" s="18">
        <v>76.900000000000006</v>
      </c>
      <c r="C224" s="18">
        <v>38.5</v>
      </c>
      <c r="D224" s="18">
        <v>38.4</v>
      </c>
      <c r="E224" s="18">
        <v>30.4</v>
      </c>
      <c r="G224" s="4" t="s">
        <v>21</v>
      </c>
      <c r="H224" s="12"/>
    </row>
    <row r="225" spans="1:15" ht="12.75">
      <c r="A225" s="8">
        <v>41883</v>
      </c>
      <c r="B225" s="18">
        <v>79</v>
      </c>
      <c r="C225" s="18">
        <v>43.1</v>
      </c>
      <c r="D225" s="18">
        <v>35.9</v>
      </c>
      <c r="E225" s="18">
        <v>50.2</v>
      </c>
      <c r="G225" s="4" t="s">
        <v>21</v>
      </c>
      <c r="H225" s="12"/>
    </row>
    <row r="226" spans="1:15" ht="12.75">
      <c r="A226" s="8">
        <v>41974</v>
      </c>
      <c r="B226" s="18">
        <v>77.099999999999994</v>
      </c>
      <c r="C226" s="18">
        <v>37.5</v>
      </c>
      <c r="D226" s="18">
        <v>39.5</v>
      </c>
      <c r="E226" s="18">
        <v>36.799999999999997</v>
      </c>
      <c r="H226" s="12"/>
    </row>
    <row r="227" spans="1:15" ht="12.75">
      <c r="A227" s="8">
        <v>42064</v>
      </c>
      <c r="B227" s="18">
        <v>76.2</v>
      </c>
      <c r="C227" s="18">
        <v>35.799999999999997</v>
      </c>
      <c r="D227" s="18">
        <v>40.4</v>
      </c>
      <c r="E227" s="18">
        <v>63.8</v>
      </c>
    </row>
    <row r="228" spans="1:15" ht="12.75">
      <c r="A228" s="8">
        <v>42156</v>
      </c>
      <c r="B228" s="18">
        <v>75.400000000000006</v>
      </c>
      <c r="C228" s="18">
        <v>39.5</v>
      </c>
      <c r="D228" s="18">
        <v>35.9</v>
      </c>
      <c r="E228" s="18">
        <v>33.299999999999997</v>
      </c>
    </row>
    <row r="229" spans="1:15" ht="12.75">
      <c r="A229" s="8">
        <v>42248</v>
      </c>
      <c r="B229" s="18">
        <v>78.8</v>
      </c>
      <c r="C229" s="18">
        <v>44.1</v>
      </c>
      <c r="D229" s="18">
        <v>34.799999999999997</v>
      </c>
      <c r="E229" s="18">
        <v>50.4</v>
      </c>
    </row>
    <row r="230" spans="1:15" ht="12.75">
      <c r="A230" s="8">
        <v>42339</v>
      </c>
      <c r="B230" s="18">
        <v>75.900000000000006</v>
      </c>
      <c r="C230" s="18">
        <v>38</v>
      </c>
      <c r="D230" s="18">
        <v>37.9</v>
      </c>
      <c r="E230" s="18">
        <v>39.299999999999997</v>
      </c>
    </row>
    <row r="231" spans="1:15" ht="12.75">
      <c r="A231" s="8">
        <v>42430</v>
      </c>
      <c r="B231" s="18">
        <v>78.8</v>
      </c>
      <c r="C231" s="18">
        <v>36.1</v>
      </c>
      <c r="D231" s="18">
        <v>42.7</v>
      </c>
      <c r="E231" s="18">
        <v>73</v>
      </c>
    </row>
    <row r="232" spans="1:15" ht="12.75">
      <c r="A232" s="8">
        <v>42522</v>
      </c>
      <c r="B232" s="18">
        <v>78.2</v>
      </c>
      <c r="C232" s="18">
        <v>39.200000000000003</v>
      </c>
      <c r="D232" s="18">
        <v>39</v>
      </c>
      <c r="E232" s="18">
        <v>43.6</v>
      </c>
    </row>
    <row r="233" spans="1:15" ht="12.75">
      <c r="A233" s="8">
        <v>42614</v>
      </c>
      <c r="B233" s="18">
        <v>79</v>
      </c>
      <c r="C233" s="18">
        <v>43.7</v>
      </c>
      <c r="D233" s="18">
        <v>35.299999999999997</v>
      </c>
      <c r="E233" s="18">
        <v>73.7</v>
      </c>
    </row>
    <row r="234" spans="1:15" ht="12.75">
      <c r="A234" s="8">
        <v>42705</v>
      </c>
      <c r="B234" s="18">
        <v>75.8</v>
      </c>
      <c r="C234" s="18">
        <v>39.6</v>
      </c>
      <c r="D234" s="18">
        <v>36.200000000000003</v>
      </c>
      <c r="E234" s="18">
        <v>53.6</v>
      </c>
    </row>
    <row r="235" spans="1:15" ht="12.75">
      <c r="A235" s="8">
        <v>42795</v>
      </c>
      <c r="B235" s="18">
        <v>76.7</v>
      </c>
      <c r="C235" s="18">
        <v>36.799999999999997</v>
      </c>
      <c r="D235" s="18">
        <v>39.9</v>
      </c>
      <c r="E235" s="18">
        <v>88.8</v>
      </c>
    </row>
    <row r="236" spans="1:15" ht="12.75">
      <c r="A236" s="8">
        <v>42887</v>
      </c>
      <c r="B236" s="18">
        <v>76.3</v>
      </c>
      <c r="C236" s="18">
        <v>40.1</v>
      </c>
      <c r="D236" s="18">
        <v>36.200000000000003</v>
      </c>
      <c r="E236" s="18">
        <v>47.3</v>
      </c>
      <c r="H236" s="15"/>
      <c r="L236" s="9"/>
      <c r="M236" s="9"/>
      <c r="N236" s="9"/>
      <c r="O236" s="9"/>
    </row>
    <row r="237" spans="1:15" ht="12.75">
      <c r="A237" s="8">
        <v>42979</v>
      </c>
      <c r="B237" s="18">
        <v>77.7</v>
      </c>
      <c r="C237" s="18">
        <v>47.4</v>
      </c>
      <c r="D237" s="18">
        <v>30.3</v>
      </c>
      <c r="E237" s="18">
        <v>69.7</v>
      </c>
      <c r="H237" s="15"/>
      <c r="L237" s="9"/>
      <c r="M237" s="9"/>
      <c r="N237" s="9"/>
      <c r="O237" s="9"/>
    </row>
    <row r="238" spans="1:15" ht="12.75">
      <c r="A238" s="8">
        <v>43070</v>
      </c>
      <c r="B238" s="18">
        <v>74.5</v>
      </c>
      <c r="C238" s="18">
        <v>38.9</v>
      </c>
      <c r="D238" s="18">
        <v>35.6</v>
      </c>
      <c r="E238" s="18">
        <v>35.799999999999997</v>
      </c>
      <c r="H238" s="15"/>
      <c r="L238" s="9"/>
      <c r="M238" s="9"/>
      <c r="N238" s="9"/>
      <c r="O238" s="9"/>
    </row>
    <row r="239" spans="1:15" ht="12.75">
      <c r="A239" s="8">
        <v>43160</v>
      </c>
      <c r="B239" s="18">
        <v>76.5</v>
      </c>
      <c r="C239" s="18">
        <v>36.299999999999997</v>
      </c>
      <c r="D239" s="18">
        <v>40.200000000000003</v>
      </c>
      <c r="E239" s="18">
        <v>85.1</v>
      </c>
      <c r="H239" s="15"/>
      <c r="L239" s="9"/>
      <c r="M239" s="9"/>
      <c r="N239" s="9"/>
      <c r="O239" s="9"/>
    </row>
    <row r="240" spans="1:15">
      <c r="A240" s="8">
        <v>43252</v>
      </c>
      <c r="B240" s="65">
        <v>75.900000000000006</v>
      </c>
      <c r="C240" s="65">
        <v>39.4</v>
      </c>
      <c r="D240" s="65">
        <v>36.5</v>
      </c>
      <c r="E240" s="66">
        <v>47.6</v>
      </c>
      <c r="H240" s="15"/>
      <c r="L240" s="9"/>
      <c r="M240" s="9"/>
      <c r="N240" s="9"/>
      <c r="O240" s="9"/>
    </row>
    <row r="241" spans="1:15">
      <c r="A241" s="8">
        <f>EDATE(A240,3)</f>
        <v>43344</v>
      </c>
      <c r="B241" s="65">
        <v>76.5</v>
      </c>
      <c r="C241" s="65">
        <v>43.3</v>
      </c>
      <c r="D241" s="65">
        <v>33.200000000000003</v>
      </c>
      <c r="E241" s="66">
        <v>73.8</v>
      </c>
      <c r="H241" s="15"/>
      <c r="L241" s="9"/>
      <c r="M241" s="9"/>
      <c r="N241" s="9"/>
      <c r="O241" s="9"/>
    </row>
    <row r="242" spans="1:15">
      <c r="A242" s="8">
        <f t="shared" ref="A242:A246" si="3">EDATE(A241,3)</f>
        <v>43435</v>
      </c>
      <c r="B242" s="65">
        <v>75.3</v>
      </c>
      <c r="C242" s="65">
        <v>39.5</v>
      </c>
      <c r="D242" s="65">
        <v>35.9</v>
      </c>
      <c r="E242" s="66">
        <v>45.7</v>
      </c>
      <c r="H242" s="15"/>
      <c r="L242" s="9"/>
      <c r="M242" s="9"/>
      <c r="N242" s="9"/>
      <c r="O242" s="9"/>
    </row>
    <row r="243" spans="1:15">
      <c r="A243" s="8">
        <f t="shared" si="3"/>
        <v>43525</v>
      </c>
      <c r="B243" s="65">
        <v>76.5</v>
      </c>
      <c r="C243" s="65">
        <v>38.4</v>
      </c>
      <c r="D243" s="65">
        <v>38.1</v>
      </c>
      <c r="E243" s="66">
        <v>83.6</v>
      </c>
      <c r="H243" s="15"/>
      <c r="L243" s="9"/>
      <c r="M243" s="9"/>
      <c r="N243" s="9"/>
      <c r="O243" s="9"/>
    </row>
    <row r="244" spans="1:15">
      <c r="A244" s="8">
        <f t="shared" si="3"/>
        <v>43617</v>
      </c>
      <c r="B244" s="65">
        <v>76.400000000000006</v>
      </c>
      <c r="C244" s="65">
        <v>41.9</v>
      </c>
      <c r="D244" s="65">
        <v>34.6</v>
      </c>
      <c r="E244" s="66">
        <v>38.200000000000003</v>
      </c>
      <c r="H244" s="15"/>
      <c r="L244" s="9"/>
      <c r="M244" s="9"/>
      <c r="N244" s="9"/>
      <c r="O244" s="9"/>
    </row>
    <row r="245" spans="1:15">
      <c r="A245" s="8">
        <f t="shared" si="3"/>
        <v>43709</v>
      </c>
      <c r="B245" s="65">
        <v>78</v>
      </c>
      <c r="C245" s="65">
        <v>45.8</v>
      </c>
      <c r="D245" s="65">
        <v>32.299999999999997</v>
      </c>
      <c r="E245" s="68">
        <v>74.5</v>
      </c>
    </row>
    <row r="246" spans="1:15">
      <c r="A246" s="8">
        <f t="shared" si="3"/>
        <v>43800</v>
      </c>
      <c r="B246" s="65">
        <v>75.3</v>
      </c>
      <c r="C246" s="65">
        <v>41</v>
      </c>
      <c r="D246" s="65">
        <v>34.299999999999997</v>
      </c>
      <c r="E246" s="68">
        <v>51.3</v>
      </c>
    </row>
    <row r="247" spans="1:15">
      <c r="A247" s="8">
        <f t="shared" ref="A247:A253" si="4">EDATE(A246,3)</f>
        <v>43891</v>
      </c>
      <c r="B247" s="65">
        <v>75.3</v>
      </c>
      <c r="C247" s="65">
        <v>39.9</v>
      </c>
      <c r="D247" s="65">
        <v>35.4</v>
      </c>
      <c r="E247" s="68">
        <v>75.2</v>
      </c>
    </row>
    <row r="248" spans="1:15">
      <c r="A248" s="8">
        <f t="shared" si="4"/>
        <v>43983</v>
      </c>
      <c r="B248" s="68">
        <v>75.5</v>
      </c>
      <c r="C248" s="68">
        <v>40.4</v>
      </c>
      <c r="D248" s="68">
        <v>35.200000000000003</v>
      </c>
      <c r="E248" s="68">
        <v>-8.3000000000000007</v>
      </c>
    </row>
    <row r="249" spans="1:15" ht="12.75">
      <c r="A249" s="8">
        <f t="shared" si="4"/>
        <v>44075</v>
      </c>
      <c r="B249" s="18">
        <v>73.5</v>
      </c>
      <c r="C249" s="18">
        <v>42.9</v>
      </c>
      <c r="D249" s="18">
        <v>30.6</v>
      </c>
      <c r="E249" s="68">
        <v>-42.6</v>
      </c>
    </row>
    <row r="250" spans="1:15">
      <c r="A250" s="8">
        <f t="shared" si="4"/>
        <v>44166</v>
      </c>
      <c r="B250" s="68">
        <v>70.099999999999994</v>
      </c>
      <c r="C250" s="68">
        <v>38.200000000000003</v>
      </c>
      <c r="D250" s="68">
        <v>31.9</v>
      </c>
      <c r="E250" s="68">
        <v>-29.6</v>
      </c>
    </row>
    <row r="251" spans="1:15" ht="12.75">
      <c r="A251" s="8">
        <f t="shared" si="4"/>
        <v>44256</v>
      </c>
      <c r="B251" s="18">
        <v>76.33</v>
      </c>
      <c r="C251" s="18">
        <v>40.67</v>
      </c>
      <c r="D251" s="18">
        <v>35.659999999999997</v>
      </c>
      <c r="E251" s="68">
        <v>-14.6</v>
      </c>
    </row>
    <row r="252" spans="1:15" ht="12.75">
      <c r="A252" s="8">
        <f t="shared" si="4"/>
        <v>44348</v>
      </c>
      <c r="B252" s="18">
        <v>78.099999999999994</v>
      </c>
      <c r="C252" s="18">
        <v>41.4</v>
      </c>
      <c r="D252" s="18">
        <v>36.700000000000003</v>
      </c>
      <c r="E252" s="68">
        <v>-3.1</v>
      </c>
    </row>
    <row r="253" spans="1:15">
      <c r="A253" s="8">
        <f t="shared" si="4"/>
        <v>44440</v>
      </c>
      <c r="B253" s="68">
        <v>79.2</v>
      </c>
      <c r="C253" s="68">
        <v>47.2</v>
      </c>
      <c r="D253" s="68">
        <v>32</v>
      </c>
      <c r="E253" s="68">
        <v>-19.899999999999999</v>
      </c>
    </row>
    <row r="255" spans="1:15">
      <c r="A255" s="3" t="s">
        <v>8</v>
      </c>
    </row>
    <row r="256" spans="1:15">
      <c r="A256" s="3" t="s">
        <v>36</v>
      </c>
    </row>
    <row r="257" spans="1:2">
      <c r="A257" s="3" t="s">
        <v>39</v>
      </c>
    </row>
    <row r="258" spans="1:2">
      <c r="A258" s="3" t="s">
        <v>41</v>
      </c>
    </row>
    <row r="259" spans="1:2">
      <c r="A259" s="3" t="s">
        <v>42</v>
      </c>
      <c r="B259" s="17">
        <v>44637</v>
      </c>
    </row>
    <row r="260" spans="1:2">
      <c r="A260" s="16" t="s">
        <v>5</v>
      </c>
      <c r="B260" s="17">
        <v>44732</v>
      </c>
    </row>
  </sheetData>
  <phoneticPr fontId="0" type="noConversion"/>
  <hyperlinks>
    <hyperlink ref="A3" r:id="rId1" xr:uid="{00000000-0004-0000-0100-000000000000}"/>
  </hyperlinks>
  <printOptions horizontalCentered="1"/>
  <pageMargins left="0.5" right="0.5" top="0.75" bottom="0.5" header="0.25" footer="0.5"/>
  <pageSetup paperSize="9" orientation="landscape" r:id="rId2"/>
  <headerFooter alignWithMargins="0">
    <oddHeader>&amp;C&amp;"NewCenturySchlbk,Regular"&amp;9Statistics Group
Department of the Parliamentary Library</oddHeader>
    <oddFooter>&amp;C&amp;9Prepared at client request - not for attribution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7.2 Page</vt:lpstr>
      <vt:lpstr>7.2 Data</vt:lpstr>
      <vt:lpstr>firstrow</vt:lpstr>
      <vt:lpstr>lastrow</vt:lpstr>
      <vt:lpstr>'7.2 Page'!Print_Area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Bellwood, Toby (DPS)</dc:creator>
  <cp:lastModifiedBy>McGann, Christopher (DPS)</cp:lastModifiedBy>
  <cp:lastPrinted>2021-06-24T01:45:42Z</cp:lastPrinted>
  <dcterms:created xsi:type="dcterms:W3CDTF">2002-03-12T04:53:44Z</dcterms:created>
  <dcterms:modified xsi:type="dcterms:W3CDTF">2022-03-29T04:11:58Z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34ea0fa-41da-4eb0-b95e-07c328641c0b_Enabled">
    <vt:lpwstr>true</vt:lpwstr>
  </property>
  <property fmtid="{D5CDD505-2E9C-101B-9397-08002B2CF9AE}" pid="3" name="MSIP_Label_234ea0fa-41da-4eb0-b95e-07c328641c0b_SetDate">
    <vt:lpwstr>2022-01-18T04:14:16Z</vt:lpwstr>
  </property>
  <property fmtid="{D5CDD505-2E9C-101B-9397-08002B2CF9AE}" pid="4" name="MSIP_Label_234ea0fa-41da-4eb0-b95e-07c328641c0b_Method">
    <vt:lpwstr>Standard</vt:lpwstr>
  </property>
  <property fmtid="{D5CDD505-2E9C-101B-9397-08002B2CF9AE}" pid="5" name="MSIP_Label_234ea0fa-41da-4eb0-b95e-07c328641c0b_Name">
    <vt:lpwstr>BLANK</vt:lpwstr>
  </property>
  <property fmtid="{D5CDD505-2E9C-101B-9397-08002B2CF9AE}" pid="6" name="MSIP_Label_234ea0fa-41da-4eb0-b95e-07c328641c0b_SiteId">
    <vt:lpwstr>f6214c15-3a99-47d1-b862-c9648e927316</vt:lpwstr>
  </property>
  <property fmtid="{D5CDD505-2E9C-101B-9397-08002B2CF9AE}" pid="7" name="MSIP_Label_234ea0fa-41da-4eb0-b95e-07c328641c0b_ActionId">
    <vt:lpwstr>5ebcdf86-62c5-4c45-a588-5eed87623033</vt:lpwstr>
  </property>
  <property fmtid="{D5CDD505-2E9C-101B-9397-08002B2CF9AE}" pid="8" name="MSIP_Label_234ea0fa-41da-4eb0-b95e-07c328641c0b_ContentBits">
    <vt:lpwstr>0</vt:lpwstr>
  </property>
</Properties>
</file>