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ECA6E6E8-C7AD-4910-9385-A14F84BEEC38}" xr6:coauthVersionLast="47" xr6:coauthVersionMax="47" xr10:uidLastSave="{00000000-0000-0000-0000-000000000000}"/>
  <bookViews>
    <workbookView xWindow="250" yWindow="70" windowWidth="18440" windowHeight="9930" xr2:uid="{00000000-000D-0000-FFFF-FFFF00000000}"/>
  </bookViews>
  <sheets>
    <sheet name="1.8 Jobseekers" sheetId="5" r:id="rId1"/>
    <sheet name="1.8 Data" sheetId="21" r:id="rId2"/>
  </sheets>
  <definedNames>
    <definedName name="_xlnm.Print_Area" localSheetId="0">'1.8 Jobseekers'!$A$1:$L$57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5" l="1"/>
  <c r="F44" i="5"/>
  <c r="I66" i="21"/>
  <c r="E66" i="21"/>
  <c r="D66" i="21"/>
  <c r="D65" i="21"/>
  <c r="F27" i="5" s="1"/>
  <c r="D64" i="21"/>
  <c r="F26" i="5" s="1"/>
  <c r="D63" i="21"/>
  <c r="F25" i="5" s="1"/>
  <c r="D62" i="21"/>
  <c r="F24" i="5" s="1"/>
  <c r="D61" i="21"/>
  <c r="F23" i="5" s="1"/>
  <c r="D60" i="21"/>
  <c r="F22" i="5" s="1"/>
  <c r="I62" i="21" l="1"/>
  <c r="F40" i="5" s="1"/>
  <c r="I65" i="21"/>
  <c r="F43" i="5" s="1"/>
  <c r="I64" i="21"/>
  <c r="F42" i="5" s="1"/>
  <c r="I63" i="21"/>
  <c r="F41" i="5" s="1"/>
  <c r="I61" i="21"/>
  <c r="F39" i="5" s="1"/>
  <c r="I60" i="21"/>
  <c r="F38" i="5" s="1"/>
  <c r="D59" i="21"/>
  <c r="I59" i="21" s="1"/>
  <c r="F37" i="5" s="1"/>
  <c r="F21" i="5" l="1"/>
  <c r="D58" i="21"/>
  <c r="F20" i="5" s="1"/>
  <c r="D57" i="21"/>
  <c r="F19" i="5" s="1"/>
  <c r="I58" i="21" l="1"/>
  <c r="F36" i="5" s="1"/>
  <c r="I57" i="21"/>
  <c r="F35" i="5" s="1"/>
  <c r="D56" i="21" l="1"/>
  <c r="E30" i="5" l="1"/>
  <c r="I56" i="21"/>
  <c r="E46" i="5" s="1"/>
  <c r="D55" i="21"/>
  <c r="E29" i="5" s="1"/>
  <c r="I55" i="21" l="1"/>
  <c r="E45" i="5" s="1"/>
  <c r="D54" i="21"/>
  <c r="E28" i="5" l="1"/>
  <c r="I54" i="21"/>
  <c r="E44" i="5" s="1"/>
  <c r="D53" i="21"/>
  <c r="E65" i="21" s="1"/>
  <c r="I53" i="21" l="1"/>
  <c r="E43" i="5" s="1"/>
  <c r="E27" i="5"/>
  <c r="D52" i="21"/>
  <c r="D51" i="21"/>
  <c r="E63" i="21" s="1"/>
  <c r="I52" i="21" l="1"/>
  <c r="E42" i="5" s="1"/>
  <c r="E64" i="21"/>
  <c r="E26" i="5"/>
  <c r="E25" i="5"/>
  <c r="I51" i="21"/>
  <c r="E41" i="5" s="1"/>
  <c r="D50" i="21" l="1"/>
  <c r="D49" i="21"/>
  <c r="I50" i="21" l="1"/>
  <c r="E40" i="5" s="1"/>
  <c r="E62" i="21"/>
  <c r="E23" i="5"/>
  <c r="E61" i="21"/>
  <c r="I49" i="21"/>
  <c r="E39" i="5" s="1"/>
  <c r="E24" i="5"/>
  <c r="D48" i="21" l="1"/>
  <c r="E60" i="21" s="1"/>
  <c r="E22" i="5" l="1"/>
  <c r="I48" i="21"/>
  <c r="E38" i="5" s="1"/>
  <c r="D47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E53" i="21" s="1"/>
  <c r="D42" i="21"/>
  <c r="E54" i="21" s="1"/>
  <c r="D43" i="21"/>
  <c r="E55" i="21" s="1"/>
  <c r="D44" i="21"/>
  <c r="E56" i="21" s="1"/>
  <c r="D45" i="21"/>
  <c r="D46" i="21"/>
  <c r="E58" i="21" s="1"/>
  <c r="E21" i="5" l="1"/>
  <c r="E59" i="21"/>
  <c r="F56" i="21"/>
  <c r="E57" i="21"/>
  <c r="G56" i="21"/>
  <c r="I47" i="21"/>
  <c r="E37" i="5" s="1"/>
  <c r="E20" i="5"/>
  <c r="I46" i="21" l="1"/>
  <c r="E36" i="5" s="1"/>
  <c r="E19" i="5"/>
  <c r="E32" i="5" s="1"/>
  <c r="I45" i="21"/>
  <c r="E35" i="5" s="1"/>
  <c r="D30" i="5" l="1"/>
  <c r="I44" i="21"/>
  <c r="D46" i="5" s="1"/>
  <c r="E39" i="21" l="1"/>
  <c r="E40" i="21"/>
  <c r="D20" i="21"/>
  <c r="E32" i="21" s="1"/>
  <c r="D21" i="21"/>
  <c r="D22" i="21"/>
  <c r="E34" i="21" s="1"/>
  <c r="E35" i="21"/>
  <c r="E36" i="21"/>
  <c r="E37" i="21"/>
  <c r="E38" i="21"/>
  <c r="D19" i="21"/>
  <c r="E31" i="21" s="1"/>
  <c r="D18" i="21"/>
  <c r="E30" i="21" s="1"/>
  <c r="D17" i="21"/>
  <c r="E29" i="21" s="1"/>
  <c r="E33" i="21" l="1"/>
  <c r="F32" i="21"/>
  <c r="G32" i="21"/>
  <c r="I17" i="21"/>
  <c r="B43" i="5" s="1"/>
  <c r="D29" i="5"/>
  <c r="I43" i="21"/>
  <c r="D45" i="5" s="1"/>
  <c r="B27" i="5"/>
  <c r="I42" i="21" l="1"/>
  <c r="I40" i="21"/>
  <c r="I38" i="21"/>
  <c r="I37" i="21"/>
  <c r="I36" i="21"/>
  <c r="I35" i="21"/>
  <c r="I34" i="21"/>
  <c r="I32" i="21"/>
  <c r="I30" i="21"/>
  <c r="I29" i="21"/>
  <c r="I28" i="21"/>
  <c r="I27" i="21"/>
  <c r="I26" i="21"/>
  <c r="I25" i="21"/>
  <c r="I24" i="21"/>
  <c r="I23" i="21"/>
  <c r="I22" i="21"/>
  <c r="B30" i="5"/>
  <c r="B29" i="5"/>
  <c r="I18" i="21"/>
  <c r="B44" i="5" s="1"/>
  <c r="D28" i="5"/>
  <c r="I20" i="21" l="1"/>
  <c r="I33" i="21"/>
  <c r="D27" i="5"/>
  <c r="I41" i="21"/>
  <c r="D43" i="5" s="1"/>
  <c r="B28" i="5"/>
  <c r="I31" i="21"/>
  <c r="I21" i="21"/>
  <c r="I39" i="21"/>
  <c r="D41" i="5" s="1"/>
  <c r="I19" i="21"/>
  <c r="D44" i="5"/>
  <c r="D25" i="5"/>
  <c r="D26" i="5"/>
  <c r="D42" i="5"/>
  <c r="D24" i="5" l="1"/>
  <c r="D40" i="5"/>
  <c r="D39" i="5" l="1"/>
  <c r="D23" i="5" l="1"/>
  <c r="D22" i="5" l="1"/>
  <c r="D38" i="5"/>
  <c r="D37" i="5" l="1"/>
  <c r="D20" i="5"/>
  <c r="D21" i="5"/>
  <c r="D36" i="5"/>
  <c r="D19" i="5" l="1"/>
  <c r="D32" i="5" s="1"/>
  <c r="D35" i="5"/>
  <c r="C44" i="5" l="1"/>
  <c r="C45" i="5"/>
  <c r="C46" i="5"/>
  <c r="C20" i="5"/>
  <c r="C21" i="5"/>
  <c r="C22" i="5"/>
  <c r="C23" i="5"/>
  <c r="C24" i="5"/>
  <c r="C25" i="5"/>
  <c r="C26" i="5"/>
  <c r="C27" i="5"/>
  <c r="C28" i="5"/>
  <c r="C29" i="5"/>
  <c r="C30" i="5"/>
  <c r="C19" i="5"/>
  <c r="C32" i="5" l="1"/>
  <c r="B45" i="5"/>
  <c r="B46" i="5"/>
  <c r="C35" i="5"/>
  <c r="C36" i="5"/>
  <c r="C37" i="5"/>
  <c r="C38" i="5"/>
  <c r="C39" i="5"/>
  <c r="C40" i="5"/>
  <c r="C41" i="5"/>
  <c r="C42" i="5"/>
  <c r="C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vandenbroekp</author>
  </authors>
  <commentList>
    <comment ref="A40" authorId="0" shapeId="0" xr:uid="{00000000-0006-0000-0100-000001000000}">
      <text>
        <r>
          <rPr>
            <b/>
            <sz val="9"/>
            <color indexed="10"/>
            <rFont val="Tahoma"/>
            <family val="2"/>
          </rPr>
          <t>Time series break</t>
        </r>
      </text>
    </comment>
  </commentList>
</comments>
</file>

<file path=xl/sharedStrings.xml><?xml version="1.0" encoding="utf-8"?>
<sst xmlns="http://schemas.openxmlformats.org/spreadsheetml/2006/main" count="108" uniqueCount="56">
  <si>
    <t>May</t>
  </si>
  <si>
    <t>..</t>
  </si>
  <si>
    <t>('000)</t>
  </si>
  <si>
    <t>Notes on time series comparability</t>
  </si>
  <si>
    <t>Annual average</t>
  </si>
  <si>
    <t>Annual change</t>
  </si>
  <si>
    <t>(%)</t>
  </si>
  <si>
    <t>1.8 Jobseekers receiving allowances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</si>
  <si>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</si>
  <si>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</si>
  <si>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</si>
  <si>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</si>
  <si>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</si>
  <si>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</si>
  <si>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</si>
  <si>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</si>
  <si>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</si>
  <si>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</si>
  <si>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</si>
  <si>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</si>
  <si>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Update</t>
  </si>
  <si>
    <t>2017–18</t>
  </si>
  <si>
    <t>2018–19</t>
  </si>
  <si>
    <t>Related publications</t>
  </si>
  <si>
    <t>Source:</t>
  </si>
  <si>
    <t>Share of working age population (b) – per cent</t>
  </si>
  <si>
    <t>(b) Civilian population aged 15 to 64 years.</t>
  </si>
  <si>
    <t>2019–20</t>
  </si>
  <si>
    <t>Ref period</t>
  </si>
  <si>
    <t>Annual average (FY)</t>
  </si>
  <si>
    <t>Derived</t>
  </si>
  <si>
    <t>Jobseekers as share of working age population</t>
  </si>
  <si>
    <r>
      <rPr>
        <b/>
        <sz val="11"/>
        <rFont val="Calibri"/>
        <family val="2"/>
        <scheme val="minor"/>
      </rPr>
      <t xml:space="preserve">Civilian population aged 15–64 years </t>
    </r>
    <r>
      <rPr>
        <sz val="11"/>
        <rFont val="Calibri"/>
        <family val="2"/>
        <scheme val="minor"/>
      </rPr>
      <t>(original)</t>
    </r>
  </si>
  <si>
    <r>
      <rPr>
        <b/>
        <sz val="11"/>
        <rFont val="Calibri"/>
        <family val="2"/>
        <scheme val="minor"/>
      </rPr>
      <t>Total jobseeker recipients</t>
    </r>
    <r>
      <rPr>
        <sz val="11"/>
        <rFont val="Calibri"/>
        <family val="2"/>
        <scheme val="minor"/>
      </rPr>
      <t xml:space="preserve"> (note series breaks!)</t>
    </r>
  </si>
  <si>
    <t xml:space="preserve">   https://www.dss.gov.au/about-the-department/labour-market-and-related-payments-monthly-profile-publications</t>
  </si>
  <si>
    <t>Allowance recipients (a) – '000</t>
  </si>
  <si>
    <r>
      <t xml:space="preserve"> Department of Social Services, </t>
    </r>
    <r>
      <rPr>
        <i/>
        <sz val="8"/>
        <color rgb="FF398BCA"/>
        <rFont val="Calibri"/>
        <family val="2"/>
        <scheme val="minor"/>
      </rPr>
      <t>Jobseeker payment and Youth Allowance recipients – monthly profile</t>
    </r>
  </si>
  <si>
    <r>
      <t xml:space="preserve">DSS, </t>
    </r>
    <r>
      <rPr>
        <i/>
        <sz val="11"/>
        <color theme="0" tint="-0.34998626667073579"/>
        <rFont val="Calibri"/>
        <family val="2"/>
        <scheme val="minor"/>
      </rPr>
      <t>JSP and YA recipients – monthly profile</t>
    </r>
  </si>
  <si>
    <t>1.8 People receiving JobSeeker Payment and Youth Allowance (other)</t>
  </si>
  <si>
    <t>(a) Comprises people receiving JobSeeker Payment and Youth Allowance (Other).</t>
  </si>
  <si>
    <t>Table 1</t>
  </si>
  <si>
    <t>2020–21</t>
  </si>
  <si>
    <t>2021–22</t>
  </si>
  <si>
    <t xml:space="preserve">* Data prior to March 2020 may not be wholly comparable with the more recent figures and should be analysed with caution. </t>
  </si>
  <si>
    <t>* In March 2020, Newstart allowance recipients were moved onto 'JobSeeker Payment'. This period also saw the temporary suspension of mutual obligation requirements due to widespread COVID-19 shutdowns. Therefore, care should be taken when interpreting data prior to and after this time.</t>
  </si>
  <si>
    <r>
      <t xml:space="preserve">* Historical data from Jan 2012 to Feb 2020 is available from the DSS publication, </t>
    </r>
    <r>
      <rPr>
        <i/>
        <sz val="11"/>
        <rFont val="Calibri"/>
        <family val="2"/>
        <scheme val="minor"/>
      </rPr>
      <t xml:space="preserve">Labour market and related payments: monthly profile </t>
    </r>
    <r>
      <rPr>
        <sz val="11"/>
        <rFont val="Calibri"/>
        <family val="2"/>
        <scheme val="minor"/>
      </rPr>
      <t xml:space="preserve">(see link below). With the introduction of 'JobSeeker Payment' this publication ceased. </t>
    </r>
  </si>
  <si>
    <t xml:space="preserve">* New data are available from data.gov.au. </t>
  </si>
  <si>
    <t>Newstart/ JobSeeker payment</t>
  </si>
  <si>
    <t>Youth allowance other</t>
  </si>
  <si>
    <t xml:space="preserve">   https://data.gov.au/search?q=jobseeker%20payment</t>
  </si>
  <si>
    <t>A84425178X</t>
  </si>
  <si>
    <r>
      <t xml:space="preserve">Parliamentary Library, </t>
    </r>
    <r>
      <rPr>
        <i/>
        <sz val="8"/>
        <color rgb="FF398BCA"/>
        <rFont val="Calibri"/>
        <family val="2"/>
        <scheme val="minor"/>
      </rPr>
      <t>Measuring overlap between the unemployed and people 'on the dole'</t>
    </r>
  </si>
  <si>
    <r>
      <t xml:space="preserve"> ABS, </t>
    </r>
    <r>
      <rPr>
        <i/>
        <sz val="8"/>
        <color rgb="FF398BCA"/>
        <rFont val="Calibri"/>
        <family val="2"/>
        <scheme val="minor"/>
      </rPr>
      <t>Labour force, Australia</t>
    </r>
  </si>
  <si>
    <r>
      <t xml:space="preserve">ABS, </t>
    </r>
    <r>
      <rPr>
        <i/>
        <sz val="11"/>
        <color theme="0" tint="-0.34998626667073579"/>
        <rFont val="Calibri"/>
        <family val="2"/>
        <scheme val="minor"/>
      </rPr>
      <t xml:space="preserve">Labour force </t>
    </r>
    <r>
      <rPr>
        <sz val="11"/>
        <color theme="0" tint="-0.34998626667073579"/>
        <rFont val="Calibri"/>
        <family val="2"/>
        <scheme val="minor"/>
      </rPr>
      <t>(Table 18)</t>
    </r>
  </si>
  <si>
    <t>DSS, Expected late-June 2022</t>
  </si>
  <si>
    <t>ABS, 16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</si>
</sst>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mmm\ yy"/>
    <numFmt numFmtId="166" formatCode="[$-C09]d\ mmmm\ yyyy;@"/>
    <numFmt numFmtId="167" formatCode="0.0;\-0.0;0.0;@"/>
    <numFmt numFmtId="168" formatCode="_-* #,##0.0_-;\-* #,##0.0_-;_-* &quot;-&quot;??_-;_-@_-"/>
    <numFmt numFmtId="169" formatCode="_-* #,##0_-;\-* #,##0_-;_-* &quot;-&quot;??_-;_-@_-"/>
    <numFmt numFmtId="170" formatCode="##\ ##0.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72B4E7"/>
      <name val="Calibri"/>
      <family val="2"/>
      <scheme val="minor"/>
    </font>
    <font>
      <sz val="9"/>
      <color rgb="FF0070C0"/>
      <name val="Calibri"/>
      <family val="2"/>
      <scheme val="minor"/>
    </font>
    <font>
      <u/>
      <sz val="10"/>
      <color rgb="FF13B5EA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9"/>
      <color indexed="10"/>
      <name val="Tahoma"/>
      <family val="2"/>
    </font>
    <font>
      <u/>
      <sz val="11"/>
      <color theme="10"/>
      <name val="Calibri"/>
      <family val="2"/>
      <scheme val="minor"/>
    </font>
    <font>
      <sz val="8"/>
      <color rgb="FF398BCA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u/>
      <sz val="11"/>
      <color rgb="FF0066AA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EE"/>
        <bgColor indexed="64"/>
      </patternFill>
    </fill>
    <fill>
      <patternFill patternType="solid">
        <fgColor rgb="FF033C5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/>
      <right/>
      <top/>
      <bottom style="medium">
        <color rgb="FF398BCA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</borders>
  <cellStyleXfs count="238">
    <xf numFmtId="0" fontId="0" fillId="0" borderId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7" applyNumberFormat="0" applyAlignment="0" applyProtection="0"/>
    <xf numFmtId="0" fontId="39" fillId="8" borderId="8" applyNumberFormat="0" applyAlignment="0" applyProtection="0"/>
    <xf numFmtId="0" fontId="40" fillId="8" borderId="7" applyNumberFormat="0" applyAlignment="0" applyProtection="0"/>
    <xf numFmtId="0" fontId="41" fillId="0" borderId="9" applyNumberFormat="0" applyFill="0" applyAlignment="0" applyProtection="0"/>
    <xf numFmtId="0" fontId="42" fillId="9" borderId="10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4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6" fillId="34" borderId="0" applyNumberFormat="0" applyBorder="0" applyAlignment="0" applyProtection="0"/>
    <xf numFmtId="0" fontId="5" fillId="0" borderId="0"/>
    <xf numFmtId="0" fontId="1" fillId="0" borderId="0"/>
    <xf numFmtId="0" fontId="1" fillId="10" borderId="11" applyNumberFormat="0" applyFont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1" fillId="10" borderId="11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47" fillId="0" borderId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5" borderId="0" applyNumberFormat="0" applyBorder="0" applyAlignment="0" applyProtection="0"/>
    <xf numFmtId="0" fontId="53" fillId="6" borderId="0" applyNumberFormat="0" applyBorder="0" applyAlignment="0" applyProtection="0"/>
    <xf numFmtId="0" fontId="54" fillId="7" borderId="7" applyNumberFormat="0" applyAlignment="0" applyProtection="0"/>
    <xf numFmtId="0" fontId="55" fillId="8" borderId="8" applyNumberFormat="0" applyAlignment="0" applyProtection="0"/>
    <xf numFmtId="0" fontId="56" fillId="8" borderId="7" applyNumberFormat="0" applyAlignment="0" applyProtection="0"/>
    <xf numFmtId="0" fontId="57" fillId="0" borderId="9" applyNumberFormat="0" applyFill="0" applyAlignment="0" applyProtection="0"/>
    <xf numFmtId="0" fontId="58" fillId="9" borderId="10" applyNumberFormat="0" applyAlignment="0" applyProtection="0"/>
    <xf numFmtId="0" fontId="59" fillId="0" borderId="0" applyNumberFormat="0" applyFill="0" applyBorder="0" applyAlignment="0" applyProtection="0"/>
    <xf numFmtId="0" fontId="47" fillId="10" borderId="11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12" applyNumberFormat="0" applyFill="0" applyAlignment="0" applyProtection="0"/>
    <xf numFmtId="0" fontId="62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62" fillId="34" borderId="0" applyNumberFormat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75">
    <xf numFmtId="0" fontId="0" fillId="0" borderId="0" xfId="0"/>
    <xf numFmtId="165" fontId="7" fillId="0" borderId="0" xfId="0" applyNumberFormat="1" applyFont="1" applyAlignment="1">
      <alignment horizontal="left"/>
    </xf>
    <xf numFmtId="0" fontId="7" fillId="0" borderId="0" xfId="0" applyFont="1"/>
    <xf numFmtId="165" fontId="7" fillId="0" borderId="0" xfId="0" applyNumberFormat="1" applyFont="1" applyFill="1" applyAlignment="1">
      <alignment horizontal="left"/>
    </xf>
    <xf numFmtId="0" fontId="7" fillId="0" borderId="0" xfId="0" applyFont="1" applyFill="1"/>
    <xf numFmtId="164" fontId="7" fillId="0" borderId="0" xfId="0" applyNumberFormat="1" applyFont="1"/>
    <xf numFmtId="164" fontId="7" fillId="0" borderId="0" xfId="0" applyNumberFormat="1" applyFont="1" applyBorder="1" applyAlignment="1">
      <alignment horizontal="right"/>
    </xf>
    <xf numFmtId="165" fontId="7" fillId="0" borderId="0" xfId="0" quotePrefix="1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167" fontId="7" fillId="0" borderId="0" xfId="0" applyNumberFormat="1" applyFont="1" applyBorder="1" applyAlignment="1">
      <alignment horizontal="right"/>
    </xf>
    <xf numFmtId="167" fontId="7" fillId="0" borderId="0" xfId="0" applyNumberFormat="1" applyFont="1" applyAlignment="1"/>
    <xf numFmtId="0" fontId="7" fillId="0" borderId="0" xfId="0" applyFont="1" applyFill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4" fontId="11" fillId="0" borderId="0" xfId="0" applyNumberFormat="1" applyFont="1" applyBorder="1"/>
    <xf numFmtId="164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 applyBorder="1"/>
    <xf numFmtId="0" fontId="10" fillId="0" borderId="0" xfId="0" applyFont="1" applyBorder="1"/>
    <xf numFmtId="0" fontId="14" fillId="0" borderId="0" xfId="0" applyFont="1" applyBorder="1"/>
    <xf numFmtId="164" fontId="8" fillId="0" borderId="0" xfId="0" applyNumberFormat="1" applyFont="1"/>
    <xf numFmtId="0" fontId="8" fillId="0" borderId="0" xfId="0" applyFont="1"/>
    <xf numFmtId="164" fontId="7" fillId="0" borderId="2" xfId="0" applyNumberFormat="1" applyFont="1" applyBorder="1" applyAlignment="1">
      <alignment horizontal="right"/>
    </xf>
    <xf numFmtId="16" fontId="11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16" fillId="0" borderId="0" xfId="2" quotePrefix="1" applyFont="1" applyBorder="1" applyAlignment="1" applyProtection="1"/>
    <xf numFmtId="0" fontId="13" fillId="0" borderId="0" xfId="0" applyFont="1" applyBorder="1" applyAlignment="1">
      <alignment horizontal="left"/>
    </xf>
    <xf numFmtId="0" fontId="17" fillId="3" borderId="0" xfId="0" quotePrefix="1" applyFont="1" applyFill="1" applyBorder="1" applyAlignment="1">
      <alignment horizontal="left"/>
    </xf>
    <xf numFmtId="0" fontId="18" fillId="3" borderId="0" xfId="0" applyFont="1" applyFill="1" applyBorder="1"/>
    <xf numFmtId="0" fontId="19" fillId="3" borderId="0" xfId="0" applyFont="1" applyFill="1" applyBorder="1"/>
    <xf numFmtId="14" fontId="19" fillId="3" borderId="0" xfId="0" applyNumberFormat="1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20" fillId="0" borderId="0" xfId="0" applyFont="1" applyFill="1" applyBorder="1"/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right" vertical="center"/>
    </xf>
    <xf numFmtId="0" fontId="15" fillId="0" borderId="3" xfId="0" applyFont="1" applyBorder="1"/>
    <xf numFmtId="0" fontId="11" fillId="0" borderId="3" xfId="0" applyFont="1" applyBorder="1"/>
    <xf numFmtId="0" fontId="24" fillId="0" borderId="0" xfId="2" quotePrefix="1" applyFont="1" applyBorder="1" applyAlignment="1" applyProtection="1">
      <alignment horizontal="left" vertical="top" wrapText="1"/>
    </xf>
    <xf numFmtId="165" fontId="7" fillId="0" borderId="1" xfId="0" applyNumberFormat="1" applyFont="1" applyFill="1" applyBorder="1" applyAlignment="1">
      <alignment horizontal="left"/>
    </xf>
    <xf numFmtId="165" fontId="7" fillId="0" borderId="2" xfId="0" quotePrefix="1" applyNumberFormat="1" applyFont="1" applyBorder="1" applyAlignment="1">
      <alignment horizontal="left"/>
    </xf>
    <xf numFmtId="3" fontId="7" fillId="0" borderId="0" xfId="0" applyNumberFormat="1" applyFont="1" applyAlignment="1">
      <alignment horizontal="right" wrapText="1"/>
    </xf>
    <xf numFmtId="168" fontId="7" fillId="0" borderId="0" xfId="0" applyNumberFormat="1" applyFont="1"/>
    <xf numFmtId="0" fontId="28" fillId="0" borderId="0" xfId="2" applyFont="1" applyAlignment="1" applyProtection="1"/>
    <xf numFmtId="4" fontId="7" fillId="0" borderId="0" xfId="0" applyNumberFormat="1" applyFont="1"/>
    <xf numFmtId="166" fontId="12" fillId="0" borderId="0" xfId="0" quotePrefix="1" applyNumberFormat="1" applyFont="1" applyBorder="1" applyAlignment="1">
      <alignment horizontal="left" vertical="top"/>
    </xf>
    <xf numFmtId="168" fontId="7" fillId="0" borderId="0" xfId="0" applyNumberFormat="1" applyFont="1" applyBorder="1"/>
    <xf numFmtId="0" fontId="7" fillId="0" borderId="0" xfId="0" applyFont="1" applyFill="1" applyBorder="1" applyAlignment="1">
      <alignment horizontal="right" wrapText="1"/>
    </xf>
    <xf numFmtId="168" fontId="7" fillId="0" borderId="0" xfId="5" applyNumberFormat="1" applyFont="1"/>
    <xf numFmtId="168" fontId="7" fillId="0" borderId="2" xfId="5" applyNumberFormat="1" applyFont="1" applyBorder="1"/>
    <xf numFmtId="169" fontId="7" fillId="0" borderId="0" xfId="5" applyNumberFormat="1" applyFont="1"/>
    <xf numFmtId="169" fontId="2" fillId="0" borderId="0" xfId="5" applyNumberFormat="1" applyFont="1" applyAlignment="1"/>
    <xf numFmtId="169" fontId="7" fillId="0" borderId="0" xfId="5" applyNumberFormat="1" applyFont="1" applyBorder="1"/>
    <xf numFmtId="3" fontId="66" fillId="0" borderId="0" xfId="0" quotePrefix="1" applyNumberFormat="1" applyFont="1" applyAlignment="1">
      <alignment horizontal="right"/>
    </xf>
    <xf numFmtId="169" fontId="66" fillId="0" borderId="0" xfId="5" quotePrefix="1" applyNumberFormat="1" applyFont="1" applyAlignment="1">
      <alignment horizontal="right"/>
    </xf>
    <xf numFmtId="169" fontId="66" fillId="0" borderId="0" xfId="5" applyNumberFormat="1" applyFont="1" applyBorder="1" applyAlignment="1">
      <alignment horizontal="right" vertical="top"/>
    </xf>
    <xf numFmtId="169" fontId="66" fillId="0" borderId="2" xfId="5" quotePrefix="1" applyNumberFormat="1" applyFont="1" applyBorder="1" applyAlignment="1">
      <alignment horizontal="right"/>
    </xf>
    <xf numFmtId="0" fontId="66" fillId="0" borderId="13" xfId="0" applyFont="1" applyFill="1" applyBorder="1" applyAlignment="1">
      <alignment horizontal="right" wrapText="1"/>
    </xf>
    <xf numFmtId="165" fontId="65" fillId="0" borderId="0" xfId="0" applyNumberFormat="1" applyFont="1" applyFill="1" applyAlignment="1">
      <alignment horizontal="right" wrapText="1"/>
    </xf>
    <xf numFmtId="3" fontId="66" fillId="0" borderId="0" xfId="46" applyNumberFormat="1" applyFont="1" applyBorder="1" applyAlignment="1">
      <alignment horizontal="right" vertical="top" wrapText="1"/>
    </xf>
    <xf numFmtId="170" fontId="11" fillId="0" borderId="0" xfId="0" applyNumberFormat="1" applyFont="1" applyBorder="1" applyAlignment="1">
      <alignment horizontal="right"/>
    </xf>
    <xf numFmtId="0" fontId="28" fillId="0" borderId="0" xfId="2" applyFont="1" applyBorder="1" applyAlignment="1" applyProtection="1"/>
    <xf numFmtId="169" fontId="66" fillId="0" borderId="0" xfId="5" applyNumberFormat="1" applyFont="1"/>
    <xf numFmtId="169" fontId="66" fillId="0" borderId="0" xfId="5" applyNumberFormat="1" applyFont="1" applyBorder="1" applyAlignment="1">
      <alignment horizontal="right"/>
    </xf>
    <xf numFmtId="0" fontId="12" fillId="0" borderId="0" xfId="0" quotePrefix="1" applyFont="1" applyBorder="1"/>
    <xf numFmtId="166" fontId="12" fillId="0" borderId="0" xfId="0" quotePrefix="1" applyNumberFormat="1" applyFont="1" applyBorder="1" applyAlignment="1">
      <alignment vertical="top"/>
    </xf>
    <xf numFmtId="169" fontId="66" fillId="0" borderId="0" xfId="5" quotePrefix="1" applyNumberFormat="1" applyFont="1" applyAlignment="1">
      <alignment horizontal="left"/>
    </xf>
    <xf numFmtId="169" fontId="66" fillId="0" borderId="0" xfId="5" applyNumberFormat="1" applyFont="1" applyAlignment="1">
      <alignment horizontal="right"/>
    </xf>
    <xf numFmtId="169" fontId="66" fillId="0" borderId="0" xfId="5" applyNumberFormat="1" applyFont="1" applyBorder="1" applyAlignment="1">
      <alignment horizontal="left" wrapText="1"/>
    </xf>
    <xf numFmtId="169" fontId="66" fillId="0" borderId="0" xfId="5" applyNumberFormat="1" applyFont="1" applyAlignment="1">
      <alignment horizontal="left"/>
    </xf>
    <xf numFmtId="169" fontId="7" fillId="0" borderId="0" xfId="5" applyNumberFormat="1" applyFont="1" applyAlignment="1">
      <alignment horizontal="left"/>
    </xf>
    <xf numFmtId="0" fontId="28" fillId="0" borderId="0" xfId="2" quotePrefix="1" applyFont="1" applyBorder="1" applyAlignment="1" applyProtection="1">
      <alignment horizontal="left" vertical="top" wrapText="1"/>
    </xf>
    <xf numFmtId="0" fontId="8" fillId="0" borderId="0" xfId="0" applyFont="1" applyAlignment="1">
      <alignment horizontal="center" wrapText="1"/>
    </xf>
  </cellXfs>
  <cellStyles count="238">
    <cellStyle name="20% - Accent1" xfId="23" builtinId="30" customBuiltin="1"/>
    <cellStyle name="20% - Accent1 2" xfId="51" xr:uid="{00000000-0005-0000-0000-000001000000}"/>
    <cellStyle name="20% - Accent1 2 2" xfId="80" xr:uid="{00000000-0005-0000-0000-000002000000}"/>
    <cellStyle name="20% - Accent1 2 3" xfId="79" xr:uid="{00000000-0005-0000-0000-000003000000}"/>
    <cellStyle name="20% - Accent1 3" xfId="65" xr:uid="{00000000-0005-0000-0000-000004000000}"/>
    <cellStyle name="20% - Accent1 3 2" xfId="82" xr:uid="{00000000-0005-0000-0000-000005000000}"/>
    <cellStyle name="20% - Accent1 3 3" xfId="81" xr:uid="{00000000-0005-0000-0000-000006000000}"/>
    <cellStyle name="20% - Accent1 4" xfId="83" xr:uid="{00000000-0005-0000-0000-000007000000}"/>
    <cellStyle name="20% - Accent1 5" xfId="191" xr:uid="{00000000-0005-0000-0000-000008000000}"/>
    <cellStyle name="20% - Accent1 6" xfId="78" xr:uid="{00000000-0005-0000-0000-000009000000}"/>
    <cellStyle name="20% - Accent2" xfId="27" builtinId="34" customBuiltin="1"/>
    <cellStyle name="20% - Accent2 2" xfId="53" xr:uid="{00000000-0005-0000-0000-00000B000000}"/>
    <cellStyle name="20% - Accent2 2 2" xfId="86" xr:uid="{00000000-0005-0000-0000-00000C000000}"/>
    <cellStyle name="20% - Accent2 2 3" xfId="85" xr:uid="{00000000-0005-0000-0000-00000D000000}"/>
    <cellStyle name="20% - Accent2 3" xfId="67" xr:uid="{00000000-0005-0000-0000-00000E000000}"/>
    <cellStyle name="20% - Accent2 3 2" xfId="88" xr:uid="{00000000-0005-0000-0000-00000F000000}"/>
    <cellStyle name="20% - Accent2 3 3" xfId="87" xr:uid="{00000000-0005-0000-0000-000010000000}"/>
    <cellStyle name="20% - Accent2 4" xfId="89" xr:uid="{00000000-0005-0000-0000-000011000000}"/>
    <cellStyle name="20% - Accent2 5" xfId="195" xr:uid="{00000000-0005-0000-0000-000012000000}"/>
    <cellStyle name="20% - Accent2 6" xfId="84" xr:uid="{00000000-0005-0000-0000-000013000000}"/>
    <cellStyle name="20% - Accent3" xfId="31" builtinId="38" customBuiltin="1"/>
    <cellStyle name="20% - Accent3 2" xfId="55" xr:uid="{00000000-0005-0000-0000-000015000000}"/>
    <cellStyle name="20% - Accent3 2 2" xfId="92" xr:uid="{00000000-0005-0000-0000-000016000000}"/>
    <cellStyle name="20% - Accent3 2 3" xfId="91" xr:uid="{00000000-0005-0000-0000-000017000000}"/>
    <cellStyle name="20% - Accent3 3" xfId="69" xr:uid="{00000000-0005-0000-0000-000018000000}"/>
    <cellStyle name="20% - Accent3 3 2" xfId="94" xr:uid="{00000000-0005-0000-0000-000019000000}"/>
    <cellStyle name="20% - Accent3 3 3" xfId="93" xr:uid="{00000000-0005-0000-0000-00001A000000}"/>
    <cellStyle name="20% - Accent3 4" xfId="95" xr:uid="{00000000-0005-0000-0000-00001B000000}"/>
    <cellStyle name="20% - Accent3 5" xfId="199" xr:uid="{00000000-0005-0000-0000-00001C000000}"/>
    <cellStyle name="20% - Accent3 6" xfId="90" xr:uid="{00000000-0005-0000-0000-00001D000000}"/>
    <cellStyle name="20% - Accent4" xfId="35" builtinId="42" customBuiltin="1"/>
    <cellStyle name="20% - Accent4 2" xfId="57" xr:uid="{00000000-0005-0000-0000-00001F000000}"/>
    <cellStyle name="20% - Accent4 2 2" xfId="98" xr:uid="{00000000-0005-0000-0000-000020000000}"/>
    <cellStyle name="20% - Accent4 2 3" xfId="97" xr:uid="{00000000-0005-0000-0000-000021000000}"/>
    <cellStyle name="20% - Accent4 3" xfId="71" xr:uid="{00000000-0005-0000-0000-000022000000}"/>
    <cellStyle name="20% - Accent4 3 2" xfId="100" xr:uid="{00000000-0005-0000-0000-000023000000}"/>
    <cellStyle name="20% - Accent4 3 3" xfId="99" xr:uid="{00000000-0005-0000-0000-000024000000}"/>
    <cellStyle name="20% - Accent4 4" xfId="101" xr:uid="{00000000-0005-0000-0000-000025000000}"/>
    <cellStyle name="20% - Accent4 5" xfId="203" xr:uid="{00000000-0005-0000-0000-000026000000}"/>
    <cellStyle name="20% - Accent4 6" xfId="96" xr:uid="{00000000-0005-0000-0000-000027000000}"/>
    <cellStyle name="20% - Accent5" xfId="39" builtinId="46" customBuiltin="1"/>
    <cellStyle name="20% - Accent5 2" xfId="59" xr:uid="{00000000-0005-0000-0000-000029000000}"/>
    <cellStyle name="20% - Accent5 2 2" xfId="104" xr:uid="{00000000-0005-0000-0000-00002A000000}"/>
    <cellStyle name="20% - Accent5 2 3" xfId="103" xr:uid="{00000000-0005-0000-0000-00002B000000}"/>
    <cellStyle name="20% - Accent5 3" xfId="73" xr:uid="{00000000-0005-0000-0000-00002C000000}"/>
    <cellStyle name="20% - Accent5 3 2" xfId="106" xr:uid="{00000000-0005-0000-0000-00002D000000}"/>
    <cellStyle name="20% - Accent5 3 3" xfId="105" xr:uid="{00000000-0005-0000-0000-00002E000000}"/>
    <cellStyle name="20% - Accent5 4" xfId="107" xr:uid="{00000000-0005-0000-0000-00002F000000}"/>
    <cellStyle name="20% - Accent5 5" xfId="207" xr:uid="{00000000-0005-0000-0000-000030000000}"/>
    <cellStyle name="20% - Accent5 6" xfId="102" xr:uid="{00000000-0005-0000-0000-000031000000}"/>
    <cellStyle name="20% - Accent6" xfId="43" builtinId="50" customBuiltin="1"/>
    <cellStyle name="20% - Accent6 2" xfId="61" xr:uid="{00000000-0005-0000-0000-000033000000}"/>
    <cellStyle name="20% - Accent6 2 2" xfId="110" xr:uid="{00000000-0005-0000-0000-000034000000}"/>
    <cellStyle name="20% - Accent6 2 3" xfId="109" xr:uid="{00000000-0005-0000-0000-000035000000}"/>
    <cellStyle name="20% - Accent6 3" xfId="75" xr:uid="{00000000-0005-0000-0000-000036000000}"/>
    <cellStyle name="20% - Accent6 3 2" xfId="112" xr:uid="{00000000-0005-0000-0000-000037000000}"/>
    <cellStyle name="20% - Accent6 3 3" xfId="111" xr:uid="{00000000-0005-0000-0000-000038000000}"/>
    <cellStyle name="20% - Accent6 4" xfId="113" xr:uid="{00000000-0005-0000-0000-000039000000}"/>
    <cellStyle name="20% - Accent6 5" xfId="211" xr:uid="{00000000-0005-0000-0000-00003A000000}"/>
    <cellStyle name="20% - Accent6 6" xfId="108" xr:uid="{00000000-0005-0000-0000-00003B000000}"/>
    <cellStyle name="40% - Accent1" xfId="24" builtinId="31" customBuiltin="1"/>
    <cellStyle name="40% - Accent1 2" xfId="52" xr:uid="{00000000-0005-0000-0000-00003D000000}"/>
    <cellStyle name="40% - Accent1 2 2" xfId="116" xr:uid="{00000000-0005-0000-0000-00003E000000}"/>
    <cellStyle name="40% - Accent1 2 3" xfId="115" xr:uid="{00000000-0005-0000-0000-00003F000000}"/>
    <cellStyle name="40% - Accent1 3" xfId="66" xr:uid="{00000000-0005-0000-0000-000040000000}"/>
    <cellStyle name="40% - Accent1 3 2" xfId="118" xr:uid="{00000000-0005-0000-0000-000041000000}"/>
    <cellStyle name="40% - Accent1 3 3" xfId="117" xr:uid="{00000000-0005-0000-0000-000042000000}"/>
    <cellStyle name="40% - Accent1 4" xfId="119" xr:uid="{00000000-0005-0000-0000-000043000000}"/>
    <cellStyle name="40% - Accent1 5" xfId="192" xr:uid="{00000000-0005-0000-0000-000044000000}"/>
    <cellStyle name="40% - Accent1 6" xfId="114" xr:uid="{00000000-0005-0000-0000-000045000000}"/>
    <cellStyle name="40% - Accent2" xfId="28" builtinId="35" customBuiltin="1"/>
    <cellStyle name="40% - Accent2 2" xfId="54" xr:uid="{00000000-0005-0000-0000-000047000000}"/>
    <cellStyle name="40% - Accent2 2 2" xfId="122" xr:uid="{00000000-0005-0000-0000-000048000000}"/>
    <cellStyle name="40% - Accent2 2 3" xfId="121" xr:uid="{00000000-0005-0000-0000-000049000000}"/>
    <cellStyle name="40% - Accent2 3" xfId="68" xr:uid="{00000000-0005-0000-0000-00004A000000}"/>
    <cellStyle name="40% - Accent2 3 2" xfId="124" xr:uid="{00000000-0005-0000-0000-00004B000000}"/>
    <cellStyle name="40% - Accent2 3 3" xfId="123" xr:uid="{00000000-0005-0000-0000-00004C000000}"/>
    <cellStyle name="40% - Accent2 4" xfId="125" xr:uid="{00000000-0005-0000-0000-00004D000000}"/>
    <cellStyle name="40% - Accent2 5" xfId="196" xr:uid="{00000000-0005-0000-0000-00004E000000}"/>
    <cellStyle name="40% - Accent2 6" xfId="120" xr:uid="{00000000-0005-0000-0000-00004F000000}"/>
    <cellStyle name="40% - Accent3" xfId="32" builtinId="39" customBuiltin="1"/>
    <cellStyle name="40% - Accent3 2" xfId="56" xr:uid="{00000000-0005-0000-0000-000051000000}"/>
    <cellStyle name="40% - Accent3 2 2" xfId="128" xr:uid="{00000000-0005-0000-0000-000052000000}"/>
    <cellStyle name="40% - Accent3 2 3" xfId="127" xr:uid="{00000000-0005-0000-0000-000053000000}"/>
    <cellStyle name="40% - Accent3 3" xfId="70" xr:uid="{00000000-0005-0000-0000-000054000000}"/>
    <cellStyle name="40% - Accent3 3 2" xfId="130" xr:uid="{00000000-0005-0000-0000-000055000000}"/>
    <cellStyle name="40% - Accent3 3 3" xfId="129" xr:uid="{00000000-0005-0000-0000-000056000000}"/>
    <cellStyle name="40% - Accent3 4" xfId="131" xr:uid="{00000000-0005-0000-0000-000057000000}"/>
    <cellStyle name="40% - Accent3 5" xfId="200" xr:uid="{00000000-0005-0000-0000-000058000000}"/>
    <cellStyle name="40% - Accent3 6" xfId="126" xr:uid="{00000000-0005-0000-0000-000059000000}"/>
    <cellStyle name="40% - Accent4" xfId="36" builtinId="43" customBuiltin="1"/>
    <cellStyle name="40% - Accent4 2" xfId="58" xr:uid="{00000000-0005-0000-0000-00005B000000}"/>
    <cellStyle name="40% - Accent4 2 2" xfId="134" xr:uid="{00000000-0005-0000-0000-00005C000000}"/>
    <cellStyle name="40% - Accent4 2 3" xfId="133" xr:uid="{00000000-0005-0000-0000-00005D000000}"/>
    <cellStyle name="40% - Accent4 3" xfId="72" xr:uid="{00000000-0005-0000-0000-00005E000000}"/>
    <cellStyle name="40% - Accent4 3 2" xfId="136" xr:uid="{00000000-0005-0000-0000-00005F000000}"/>
    <cellStyle name="40% - Accent4 3 3" xfId="135" xr:uid="{00000000-0005-0000-0000-000060000000}"/>
    <cellStyle name="40% - Accent4 4" xfId="137" xr:uid="{00000000-0005-0000-0000-000061000000}"/>
    <cellStyle name="40% - Accent4 5" xfId="204" xr:uid="{00000000-0005-0000-0000-000062000000}"/>
    <cellStyle name="40% - Accent4 6" xfId="132" xr:uid="{00000000-0005-0000-0000-000063000000}"/>
    <cellStyle name="40% - Accent5" xfId="40" builtinId="47" customBuiltin="1"/>
    <cellStyle name="40% - Accent5 2" xfId="60" xr:uid="{00000000-0005-0000-0000-000065000000}"/>
    <cellStyle name="40% - Accent5 2 2" xfId="140" xr:uid="{00000000-0005-0000-0000-000066000000}"/>
    <cellStyle name="40% - Accent5 2 3" xfId="139" xr:uid="{00000000-0005-0000-0000-000067000000}"/>
    <cellStyle name="40% - Accent5 3" xfId="74" xr:uid="{00000000-0005-0000-0000-000068000000}"/>
    <cellStyle name="40% - Accent5 3 2" xfId="142" xr:uid="{00000000-0005-0000-0000-000069000000}"/>
    <cellStyle name="40% - Accent5 3 3" xfId="141" xr:uid="{00000000-0005-0000-0000-00006A000000}"/>
    <cellStyle name="40% - Accent5 4" xfId="143" xr:uid="{00000000-0005-0000-0000-00006B000000}"/>
    <cellStyle name="40% - Accent5 5" xfId="208" xr:uid="{00000000-0005-0000-0000-00006C000000}"/>
    <cellStyle name="40% - Accent5 6" xfId="138" xr:uid="{00000000-0005-0000-0000-00006D000000}"/>
    <cellStyle name="40% - Accent6" xfId="44" builtinId="51" customBuiltin="1"/>
    <cellStyle name="40% - Accent6 2" xfId="62" xr:uid="{00000000-0005-0000-0000-00006F000000}"/>
    <cellStyle name="40% - Accent6 2 2" xfId="146" xr:uid="{00000000-0005-0000-0000-000070000000}"/>
    <cellStyle name="40% - Accent6 2 3" xfId="145" xr:uid="{00000000-0005-0000-0000-000071000000}"/>
    <cellStyle name="40% - Accent6 3" xfId="76" xr:uid="{00000000-0005-0000-0000-000072000000}"/>
    <cellStyle name="40% - Accent6 3 2" xfId="148" xr:uid="{00000000-0005-0000-0000-000073000000}"/>
    <cellStyle name="40% - Accent6 3 3" xfId="147" xr:uid="{00000000-0005-0000-0000-000074000000}"/>
    <cellStyle name="40% - Accent6 4" xfId="149" xr:uid="{00000000-0005-0000-0000-000075000000}"/>
    <cellStyle name="40% - Accent6 5" xfId="212" xr:uid="{00000000-0005-0000-0000-000076000000}"/>
    <cellStyle name="40% - Accent6 6" xfId="144" xr:uid="{00000000-0005-0000-0000-000077000000}"/>
    <cellStyle name="60% - Accent1" xfId="25" builtinId="32" customBuiltin="1"/>
    <cellStyle name="60% - Accent1 2" xfId="193" xr:uid="{00000000-0005-0000-0000-000079000000}"/>
    <cellStyle name="60% - Accent2" xfId="29" builtinId="36" customBuiltin="1"/>
    <cellStyle name="60% - Accent2 2" xfId="197" xr:uid="{00000000-0005-0000-0000-00007B000000}"/>
    <cellStyle name="60% - Accent3" xfId="33" builtinId="40" customBuiltin="1"/>
    <cellStyle name="60% - Accent3 2" xfId="201" xr:uid="{00000000-0005-0000-0000-00007D000000}"/>
    <cellStyle name="60% - Accent4" xfId="37" builtinId="44" customBuiltin="1"/>
    <cellStyle name="60% - Accent4 2" xfId="205" xr:uid="{00000000-0005-0000-0000-00007F000000}"/>
    <cellStyle name="60% - Accent5" xfId="41" builtinId="48" customBuiltin="1"/>
    <cellStyle name="60% - Accent5 2" xfId="209" xr:uid="{00000000-0005-0000-0000-000081000000}"/>
    <cellStyle name="60% - Accent6" xfId="45" builtinId="52" customBuiltin="1"/>
    <cellStyle name="60% - Accent6 2" xfId="213" xr:uid="{00000000-0005-0000-0000-000083000000}"/>
    <cellStyle name="Accent1" xfId="22" builtinId="29" customBuiltin="1"/>
    <cellStyle name="Accent1 2" xfId="190" xr:uid="{00000000-0005-0000-0000-000085000000}"/>
    <cellStyle name="Accent2" xfId="26" builtinId="33" customBuiltin="1"/>
    <cellStyle name="Accent2 2" xfId="194" xr:uid="{00000000-0005-0000-0000-000087000000}"/>
    <cellStyle name="Accent3" xfId="30" builtinId="37" customBuiltin="1"/>
    <cellStyle name="Accent3 2" xfId="198" xr:uid="{00000000-0005-0000-0000-000089000000}"/>
    <cellStyle name="Accent4" xfId="34" builtinId="41" customBuiltin="1"/>
    <cellStyle name="Accent4 2" xfId="202" xr:uid="{00000000-0005-0000-0000-00008B000000}"/>
    <cellStyle name="Accent5" xfId="38" builtinId="45" customBuiltin="1"/>
    <cellStyle name="Accent5 2" xfId="206" xr:uid="{00000000-0005-0000-0000-00008D000000}"/>
    <cellStyle name="Accent6" xfId="42" builtinId="49" customBuiltin="1"/>
    <cellStyle name="Accent6 2" xfId="210" xr:uid="{00000000-0005-0000-0000-00008F000000}"/>
    <cellStyle name="Bad" xfId="12" builtinId="27" customBuiltin="1"/>
    <cellStyle name="Bad 2" xfId="179" xr:uid="{00000000-0005-0000-0000-000091000000}"/>
    <cellStyle name="Calculation" xfId="16" builtinId="22" customBuiltin="1"/>
    <cellStyle name="Calculation 2" xfId="183" xr:uid="{00000000-0005-0000-0000-000093000000}"/>
    <cellStyle name="Check Cell" xfId="18" builtinId="23" customBuiltin="1"/>
    <cellStyle name="Check Cell 2" xfId="185" xr:uid="{00000000-0005-0000-0000-000095000000}"/>
    <cellStyle name="Comma" xfId="5" builtinId="3"/>
    <cellStyle name="Comma 2" xfId="1" xr:uid="{00000000-0005-0000-0000-000097000000}"/>
    <cellStyle name="Comma 2 2" xfId="217" xr:uid="{00000000-0005-0000-0000-000098000000}"/>
    <cellStyle name="Comma 2 2 2" xfId="218" xr:uid="{00000000-0005-0000-0000-000099000000}"/>
    <cellStyle name="Comma 2 2 2 2" xfId="219" xr:uid="{00000000-0005-0000-0000-00009A000000}"/>
    <cellStyle name="Comma 2 2 2_Gender" xfId="229" xr:uid="{00000000-0005-0000-0000-00009B000000}"/>
    <cellStyle name="Comma 2 2 3" xfId="220" xr:uid="{00000000-0005-0000-0000-00009C000000}"/>
    <cellStyle name="Comma 2 2_Gender" xfId="230" xr:uid="{00000000-0005-0000-0000-00009D000000}"/>
    <cellStyle name="Comma 2 3" xfId="221" xr:uid="{00000000-0005-0000-0000-00009E000000}"/>
    <cellStyle name="Comma 2 3 2" xfId="222" xr:uid="{00000000-0005-0000-0000-00009F000000}"/>
    <cellStyle name="Comma 2 3_Gender" xfId="231" xr:uid="{00000000-0005-0000-0000-0000A0000000}"/>
    <cellStyle name="Comma 2 4" xfId="223" xr:uid="{00000000-0005-0000-0000-0000A1000000}"/>
    <cellStyle name="Comma 2 5" xfId="216" xr:uid="{00000000-0005-0000-0000-0000A2000000}"/>
    <cellStyle name="Comma 2_Gender" xfId="232" xr:uid="{00000000-0005-0000-0000-0000A3000000}"/>
    <cellStyle name="Comma 3" xfId="224" xr:uid="{00000000-0005-0000-0000-0000A4000000}"/>
    <cellStyle name="Comma 3 2" xfId="225" xr:uid="{00000000-0005-0000-0000-0000A5000000}"/>
    <cellStyle name="Comma 3_Gender" xfId="233" xr:uid="{00000000-0005-0000-0000-0000A6000000}"/>
    <cellStyle name="Comma 4" xfId="226" xr:uid="{00000000-0005-0000-0000-0000A7000000}"/>
    <cellStyle name="Comma 5" xfId="228" xr:uid="{00000000-0005-0000-0000-0000A8000000}"/>
    <cellStyle name="Comma 6" xfId="214" xr:uid="{00000000-0005-0000-0000-0000A9000000}"/>
    <cellStyle name="Explanatory Text" xfId="20" builtinId="53" customBuiltin="1"/>
    <cellStyle name="Explanatory Text 2" xfId="188" xr:uid="{00000000-0005-0000-0000-0000AB000000}"/>
    <cellStyle name="Good" xfId="11" builtinId="26" customBuiltin="1"/>
    <cellStyle name="Good 2" xfId="178" xr:uid="{00000000-0005-0000-0000-0000AD000000}"/>
    <cellStyle name="Heading 1" xfId="7" builtinId="16" customBuiltin="1"/>
    <cellStyle name="Heading 1 2" xfId="174" xr:uid="{00000000-0005-0000-0000-0000AF000000}"/>
    <cellStyle name="Heading 2" xfId="8" builtinId="17" customBuiltin="1"/>
    <cellStyle name="Heading 2 2" xfId="175" xr:uid="{00000000-0005-0000-0000-0000B1000000}"/>
    <cellStyle name="Heading 3" xfId="9" builtinId="18" customBuiltin="1"/>
    <cellStyle name="Heading 3 2" xfId="176" xr:uid="{00000000-0005-0000-0000-0000B3000000}"/>
    <cellStyle name="Heading 4" xfId="10" builtinId="19" customBuiltin="1"/>
    <cellStyle name="Heading 4 2" xfId="177" xr:uid="{00000000-0005-0000-0000-0000B5000000}"/>
    <cellStyle name="Hyperlink" xfId="2" builtinId="8"/>
    <cellStyle name="Hyperlink 2" xfId="4" xr:uid="{00000000-0005-0000-0000-0000B7000000}"/>
    <cellStyle name="Hyperlink 2 2" xfId="234" xr:uid="{00000000-0005-0000-0000-0000B8000000}"/>
    <cellStyle name="Input" xfId="14" builtinId="20" customBuiltin="1"/>
    <cellStyle name="Input 2" xfId="181" xr:uid="{00000000-0005-0000-0000-0000BA000000}"/>
    <cellStyle name="Linked Cell" xfId="17" builtinId="24" customBuiltin="1"/>
    <cellStyle name="Linked Cell 2" xfId="184" xr:uid="{00000000-0005-0000-0000-0000BC000000}"/>
    <cellStyle name="Neutral" xfId="13" builtinId="28" customBuiltin="1"/>
    <cellStyle name="Neutral 2" xfId="180" xr:uid="{00000000-0005-0000-0000-0000BE000000}"/>
    <cellStyle name="Normal" xfId="0" builtinId="0"/>
    <cellStyle name="Normal 10" xfId="77" xr:uid="{00000000-0005-0000-0000-0000C0000000}"/>
    <cellStyle name="Normal 11" xfId="46" xr:uid="{00000000-0005-0000-0000-0000C1000000}"/>
    <cellStyle name="Normal 2" xfId="3" xr:uid="{00000000-0005-0000-0000-0000C2000000}"/>
    <cellStyle name="Normal 2 2" xfId="151" xr:uid="{00000000-0005-0000-0000-0000C3000000}"/>
    <cellStyle name="Normal 2 3" xfId="152" xr:uid="{00000000-0005-0000-0000-0000C4000000}"/>
    <cellStyle name="Normal 2 4" xfId="150" xr:uid="{00000000-0005-0000-0000-0000C5000000}"/>
    <cellStyle name="Normal 2 5" xfId="47" xr:uid="{00000000-0005-0000-0000-0000C6000000}"/>
    <cellStyle name="Normal 3" xfId="49" xr:uid="{00000000-0005-0000-0000-0000C7000000}"/>
    <cellStyle name="Normal 3 2" xfId="154" xr:uid="{00000000-0005-0000-0000-0000C8000000}"/>
    <cellStyle name="Normal 3 3" xfId="153" xr:uid="{00000000-0005-0000-0000-0000C9000000}"/>
    <cellStyle name="Normal 4" xfId="63" xr:uid="{00000000-0005-0000-0000-0000CA000000}"/>
    <cellStyle name="Normal 4 2" xfId="156" xr:uid="{00000000-0005-0000-0000-0000CB000000}"/>
    <cellStyle name="Normal 4 3" xfId="170" xr:uid="{00000000-0005-0000-0000-0000CC000000}"/>
    <cellStyle name="Normal 4 4" xfId="155" xr:uid="{00000000-0005-0000-0000-0000CD000000}"/>
    <cellStyle name="Normal 5" xfId="157" xr:uid="{00000000-0005-0000-0000-0000CE000000}"/>
    <cellStyle name="Normal 5 2" xfId="158" xr:uid="{00000000-0005-0000-0000-0000CF000000}"/>
    <cellStyle name="Normal 5 3" xfId="169" xr:uid="{00000000-0005-0000-0000-0000D0000000}"/>
    <cellStyle name="Normal 6" xfId="159" xr:uid="{00000000-0005-0000-0000-0000D1000000}"/>
    <cellStyle name="Normal 6 2" xfId="160" xr:uid="{00000000-0005-0000-0000-0000D2000000}"/>
    <cellStyle name="Normal 6_Gender" xfId="235" xr:uid="{00000000-0005-0000-0000-0000D3000000}"/>
    <cellStyle name="Normal 7" xfId="161" xr:uid="{00000000-0005-0000-0000-0000D4000000}"/>
    <cellStyle name="Normal 8" xfId="171" xr:uid="{00000000-0005-0000-0000-0000D5000000}"/>
    <cellStyle name="Normal 8 2" xfId="173" xr:uid="{00000000-0005-0000-0000-0000D6000000}"/>
    <cellStyle name="Normal 8 3" xfId="215" xr:uid="{00000000-0005-0000-0000-0000D7000000}"/>
    <cellStyle name="Normal 8_Gender" xfId="236" xr:uid="{00000000-0005-0000-0000-0000D8000000}"/>
    <cellStyle name="Normal 9" xfId="227" xr:uid="{00000000-0005-0000-0000-0000D9000000}"/>
    <cellStyle name="Note 2" xfId="48" xr:uid="{00000000-0005-0000-0000-0000DA000000}"/>
    <cellStyle name="Note 2 2" xfId="163" xr:uid="{00000000-0005-0000-0000-0000DB000000}"/>
    <cellStyle name="Note 2 3" xfId="162" xr:uid="{00000000-0005-0000-0000-0000DC000000}"/>
    <cellStyle name="Note 3" xfId="50" xr:uid="{00000000-0005-0000-0000-0000DD000000}"/>
    <cellStyle name="Note 3 2" xfId="165" xr:uid="{00000000-0005-0000-0000-0000DE000000}"/>
    <cellStyle name="Note 3 3" xfId="164" xr:uid="{00000000-0005-0000-0000-0000DF000000}"/>
    <cellStyle name="Note 4" xfId="64" xr:uid="{00000000-0005-0000-0000-0000E0000000}"/>
    <cellStyle name="Note 4 2" xfId="167" xr:uid="{00000000-0005-0000-0000-0000E1000000}"/>
    <cellStyle name="Note 4 3" xfId="166" xr:uid="{00000000-0005-0000-0000-0000E2000000}"/>
    <cellStyle name="Note 5" xfId="187" xr:uid="{00000000-0005-0000-0000-0000E3000000}"/>
    <cellStyle name="Note 6" xfId="168" xr:uid="{00000000-0005-0000-0000-0000E4000000}"/>
    <cellStyle name="Output" xfId="15" builtinId="21" customBuiltin="1"/>
    <cellStyle name="Output 2" xfId="182" xr:uid="{00000000-0005-0000-0000-0000E6000000}"/>
    <cellStyle name="Percent 2" xfId="172" xr:uid="{00000000-0005-0000-0000-0000E7000000}"/>
    <cellStyle name="Percent 3" xfId="237" xr:uid="{00000000-0005-0000-0000-0000E8000000}"/>
    <cellStyle name="Title" xfId="6" builtinId="15" customBuiltin="1"/>
    <cellStyle name="Total" xfId="21" builtinId="25" customBuiltin="1"/>
    <cellStyle name="Total 2" xfId="189" xr:uid="{00000000-0005-0000-0000-0000EB000000}"/>
    <cellStyle name="Warning Text" xfId="19" builtinId="11" customBuiltin="1"/>
    <cellStyle name="Warning Text 2" xfId="186" xr:uid="{00000000-0005-0000-0000-0000E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98BCA"/>
      <color rgb="FFF99E3C"/>
      <color rgb="FF033C59"/>
      <color rgb="FFF99D31"/>
      <color rgb="FF13B5EA"/>
      <color rgb="FF949397"/>
      <color rgb="FF72B4E7"/>
      <color rgb="FFDD982A"/>
      <color rgb="FF92B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/>
            </a:pPr>
            <a:r>
              <a:rPr lang="en-AU" sz="1080" b="0"/>
              <a:t>Share of working age population – per cent</a:t>
            </a:r>
          </a:p>
        </c:rich>
      </c:tx>
      <c:layout>
        <c:manualLayout>
          <c:xMode val="edge"/>
          <c:yMode val="edge"/>
          <c:x val="5.7660604924384455E-2"/>
          <c:y val="1.70938632670916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7414019260881424E-2"/>
          <c:y val="0.10906050205262803"/>
          <c:w val="0.88788059299896482"/>
          <c:h val="0.7709926643784911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0-F0C8-4FB9-A12D-9DD14FF49547}"/>
              </c:ext>
            </c:extLst>
          </c:dPt>
          <c:dLbls>
            <c:delete val="1"/>
          </c:dLbls>
          <c:cat>
            <c:numRef>
              <c:f>'1.8 Data'!$A$17:$A$74</c:f>
              <c:numCache>
                <c:formatCode>mmm\ yy</c:formatCode>
                <c:ptCount val="58"/>
                <c:pt idx="0">
                  <c:v>43190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  <c:pt idx="13">
                  <c:v>43556</c:v>
                </c:pt>
                <c:pt idx="14">
                  <c:v>43586</c:v>
                </c:pt>
                <c:pt idx="15">
                  <c:v>43617</c:v>
                </c:pt>
                <c:pt idx="16">
                  <c:v>43647</c:v>
                </c:pt>
                <c:pt idx="17">
                  <c:v>43678</c:v>
                </c:pt>
                <c:pt idx="18">
                  <c:v>43709</c:v>
                </c:pt>
                <c:pt idx="19">
                  <c:v>43739</c:v>
                </c:pt>
                <c:pt idx="20">
                  <c:v>43770</c:v>
                </c:pt>
                <c:pt idx="21">
                  <c:v>43800</c:v>
                </c:pt>
                <c:pt idx="22">
                  <c:v>43831</c:v>
                </c:pt>
                <c:pt idx="23">
                  <c:v>43862</c:v>
                </c:pt>
                <c:pt idx="24">
                  <c:v>43891</c:v>
                </c:pt>
                <c:pt idx="25">
                  <c:v>43922</c:v>
                </c:pt>
                <c:pt idx="26">
                  <c:v>43952</c:v>
                </c:pt>
                <c:pt idx="27">
                  <c:v>43983</c:v>
                </c:pt>
                <c:pt idx="28">
                  <c:v>44013</c:v>
                </c:pt>
                <c:pt idx="29">
                  <c:v>44044</c:v>
                </c:pt>
                <c:pt idx="30">
                  <c:v>44075</c:v>
                </c:pt>
                <c:pt idx="31">
                  <c:v>44105</c:v>
                </c:pt>
                <c:pt idx="32">
                  <c:v>44136</c:v>
                </c:pt>
                <c:pt idx="33">
                  <c:v>44166</c:v>
                </c:pt>
                <c:pt idx="34">
                  <c:v>44197</c:v>
                </c:pt>
                <c:pt idx="35">
                  <c:v>44228</c:v>
                </c:pt>
                <c:pt idx="36">
                  <c:v>44256</c:v>
                </c:pt>
                <c:pt idx="37">
                  <c:v>44287</c:v>
                </c:pt>
                <c:pt idx="38">
                  <c:v>44317</c:v>
                </c:pt>
                <c:pt idx="39">
                  <c:v>44348</c:v>
                </c:pt>
                <c:pt idx="40">
                  <c:v>44378</c:v>
                </c:pt>
                <c:pt idx="41">
                  <c:v>44409</c:v>
                </c:pt>
                <c:pt idx="42">
                  <c:v>44440</c:v>
                </c:pt>
                <c:pt idx="43">
                  <c:v>44470</c:v>
                </c:pt>
                <c:pt idx="44">
                  <c:v>44501</c:v>
                </c:pt>
                <c:pt idx="45">
                  <c:v>44531</c:v>
                </c:pt>
                <c:pt idx="46">
                  <c:v>44562</c:v>
                </c:pt>
                <c:pt idx="47">
                  <c:v>44593</c:v>
                </c:pt>
                <c:pt idx="48">
                  <c:v>44621</c:v>
                </c:pt>
                <c:pt idx="49">
                  <c:v>44652</c:v>
                </c:pt>
                <c:pt idx="50">
                  <c:v>44682</c:v>
                </c:pt>
                <c:pt idx="51">
                  <c:v>44713</c:v>
                </c:pt>
                <c:pt idx="52">
                  <c:v>44743</c:v>
                </c:pt>
                <c:pt idx="53">
                  <c:v>44774</c:v>
                </c:pt>
                <c:pt idx="54">
                  <c:v>44805</c:v>
                </c:pt>
                <c:pt idx="55">
                  <c:v>44835</c:v>
                </c:pt>
                <c:pt idx="56">
                  <c:v>44866</c:v>
                </c:pt>
                <c:pt idx="57">
                  <c:v>44896</c:v>
                </c:pt>
              </c:numCache>
            </c:numRef>
          </c:cat>
          <c:val>
            <c:numRef>
              <c:f>'1.8 Data'!$I$17:$I$74</c:f>
              <c:numCache>
                <c:formatCode>_-* #,##0.0_-;\-* #,##0.0_-;_-* "-"??_-;_-@_-</c:formatCode>
                <c:ptCount val="58"/>
                <c:pt idx="0">
                  <c:v>5.2137555090913441</c:v>
                </c:pt>
                <c:pt idx="1">
                  <c:v>4.9720283730020114</c:v>
                </c:pt>
                <c:pt idx="2">
                  <c:v>4.9272191676393104</c:v>
                </c:pt>
                <c:pt idx="3">
                  <c:v>5.0351060413280475</c:v>
                </c:pt>
                <c:pt idx="4">
                  <c:v>4.8426668834251494</c:v>
                </c:pt>
                <c:pt idx="5">
                  <c:v>4.6872977044100086</c:v>
                </c:pt>
                <c:pt idx="6">
                  <c:v>4.6412879006634595</c:v>
                </c:pt>
                <c:pt idx="7">
                  <c:v>4.6232597816349186</c:v>
                </c:pt>
                <c:pt idx="8">
                  <c:v>4.6118775903954052</c:v>
                </c:pt>
                <c:pt idx="9">
                  <c:v>4.9474865861316841</c:v>
                </c:pt>
                <c:pt idx="10">
                  <c:v>4.7188849666650166</c:v>
                </c:pt>
                <c:pt idx="11">
                  <c:v>4.7017603052068528</c:v>
                </c:pt>
                <c:pt idx="12">
                  <c:v>4.6626146902195336</c:v>
                </c:pt>
                <c:pt idx="13">
                  <c:v>4.9469781155727643</c:v>
                </c:pt>
                <c:pt idx="14">
                  <c:v>4.6380007670741676</c:v>
                </c:pt>
                <c:pt idx="15">
                  <c:v>4.6577274952664949</c:v>
                </c:pt>
                <c:pt idx="16">
                  <c:v>4.6003384139761714</c:v>
                </c:pt>
                <c:pt idx="17">
                  <c:v>4.5341565214766062</c:v>
                </c:pt>
                <c:pt idx="18">
                  <c:v>4.562689923113159</c:v>
                </c:pt>
                <c:pt idx="19">
                  <c:v>4.5559969548132351</c:v>
                </c:pt>
                <c:pt idx="20">
                  <c:v>4.5622400230533771</c:v>
                </c:pt>
                <c:pt idx="21">
                  <c:v>4.8985342701932151</c:v>
                </c:pt>
                <c:pt idx="22">
                  <c:v>4.9131228006205205</c:v>
                </c:pt>
                <c:pt idx="23">
                  <c:v>4.8671773345710836</c:v>
                </c:pt>
                <c:pt idx="24">
                  <c:v>5.3166641379586306</c:v>
                </c:pt>
                <c:pt idx="25">
                  <c:v>8.0587902693945974</c:v>
                </c:pt>
                <c:pt idx="26">
                  <c:v>9.8142490576817867</c:v>
                </c:pt>
                <c:pt idx="27">
                  <c:v>9.6907826539401256</c:v>
                </c:pt>
                <c:pt idx="28">
                  <c:v>9.7411418196751569</c:v>
                </c:pt>
                <c:pt idx="29">
                  <c:v>9.7654585836971037</c:v>
                </c:pt>
                <c:pt idx="30">
                  <c:v>9.4242745495656894</c:v>
                </c:pt>
                <c:pt idx="31">
                  <c:v>9.02319573291566</c:v>
                </c:pt>
                <c:pt idx="32">
                  <c:v>8.7639163041110617</c:v>
                </c:pt>
                <c:pt idx="33">
                  <c:v>8.8861491541462438</c:v>
                </c:pt>
                <c:pt idx="34">
                  <c:v>8.2690434437335085</c:v>
                </c:pt>
                <c:pt idx="35">
                  <c:v>8.1850283571887097</c:v>
                </c:pt>
                <c:pt idx="36">
                  <c:v>7.8202181013070025</c:v>
                </c:pt>
                <c:pt idx="37">
                  <c:v>7.0964749368294529</c:v>
                </c:pt>
                <c:pt idx="38">
                  <c:v>6.8322856958418487</c:v>
                </c:pt>
                <c:pt idx="39">
                  <c:v>6.691940834675024</c:v>
                </c:pt>
                <c:pt idx="40">
                  <c:v>6.55059819158945</c:v>
                </c:pt>
                <c:pt idx="41">
                  <c:v>6.5420256075774699</c:v>
                </c:pt>
                <c:pt idx="42">
                  <c:v>6.4159785559959976</c:v>
                </c:pt>
                <c:pt idx="43">
                  <c:v>6.2240636579175845</c:v>
                </c:pt>
                <c:pt idx="44">
                  <c:v>5.9725566860250812</c:v>
                </c:pt>
                <c:pt idx="45">
                  <c:v>6.2173244319601979</c:v>
                </c:pt>
                <c:pt idx="46">
                  <c:v>5.8297849869451221</c:v>
                </c:pt>
                <c:pt idx="47">
                  <c:v>5.7369248623167506</c:v>
                </c:pt>
                <c:pt idx="48">
                  <c:v>5.6459066613794313</c:v>
                </c:pt>
                <c:pt idx="49">
                  <c:v>5.3715749050199584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8-4FB9-A12D-9DD14FF495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846208"/>
        <c:axId val="54853632"/>
      </c:lineChart>
      <c:dateAx>
        <c:axId val="54846208"/>
        <c:scaling>
          <c:orientation val="minMax"/>
          <c:max val="44742"/>
          <c:min val="43281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4853632"/>
        <c:crosses val="autoZero"/>
        <c:auto val="0"/>
        <c:lblOffset val="100"/>
        <c:baseTimeUnit val="months"/>
        <c:majorUnit val="12"/>
        <c:majorTimeUnit val="months"/>
      </c:dateAx>
      <c:valAx>
        <c:axId val="5485363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4846208"/>
        <c:crosses val="autoZero"/>
        <c:crossBetween val="midCat"/>
        <c:majorUnit val="2"/>
      </c:valAx>
      <c:spPr>
        <a:solidFill>
          <a:schemeClr val="bg1"/>
        </a:solidFill>
        <a:ln w="25400">
          <a:noFill/>
        </a:ln>
      </c:spPr>
    </c:plotArea>
    <c:plotVisOnly val="1"/>
    <c:dispBlanksAs val="span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1038225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12700</xdr:rowOff>
        </xdr:from>
        <xdr:to>
          <xdr:col>11</xdr:col>
          <xdr:colOff>107950</xdr:colOff>
          <xdr:row>50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.doc"/><Relationship Id="rId3" Type="http://schemas.openxmlformats.org/officeDocument/2006/relationships/hyperlink" Target="https://www.aph.gov.au/About_Parliament/Parliamentary_Departments/Parliamentary_Library/FlagPost/2019/December/Overlap_between_unemployed_and_the_dol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data.gov.au/data/dataset/jobseeker-payment-and-youth-allowance-recipients-monthly-profile" TargetMode="External"/><Relationship Id="rId1" Type="http://schemas.openxmlformats.org/officeDocument/2006/relationships/hyperlink" Target="http://www.dss.gov.au/about-the-department/labour-market-and-related-payments-monthly-profile-publication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labour/employment-and-unemployment/labour-force-australia" TargetMode="External"/><Relationship Id="rId9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0"/>
  <sheetViews>
    <sheetView showZeros="0" tabSelected="1" zoomScaleNormal="100" zoomScaleSheetLayoutView="100" workbookViewId="0">
      <selection activeCell="F27" sqref="F27:F28"/>
    </sheetView>
  </sheetViews>
  <sheetFormatPr defaultColWidth="7.7265625" defaultRowHeight="13" x14ac:dyDescent="0.3"/>
  <cols>
    <col min="1" max="1" width="12.81640625" style="19" customWidth="1"/>
    <col min="2" max="6" width="10.26953125" style="19" customWidth="1"/>
    <col min="7" max="8" width="1.7265625" style="19" customWidth="1"/>
    <col min="9" max="11" width="8.81640625" style="19" customWidth="1"/>
    <col min="12" max="12" width="1.7265625" style="19" customWidth="1"/>
    <col min="13" max="16384" width="7.7265625" style="19"/>
  </cols>
  <sheetData>
    <row r="1" spans="1:12" ht="29.25" customHeight="1" x14ac:dyDescent="0.55000000000000004">
      <c r="A1" s="28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customHeight="1" x14ac:dyDescent="0.3"/>
    <row r="3" spans="1:12" ht="15.75" customHeight="1" x14ac:dyDescent="0.3"/>
    <row r="4" spans="1:12" ht="15.75" customHeight="1" x14ac:dyDescent="0.3"/>
    <row r="5" spans="1:12" ht="15.75" customHeight="1" x14ac:dyDescent="0.3"/>
    <row r="6" spans="1:12" ht="15.75" customHeight="1" x14ac:dyDescent="0.3"/>
    <row r="7" spans="1:12" ht="15.75" customHeight="1" x14ac:dyDescent="0.3"/>
    <row r="8" spans="1:12" ht="15.75" customHeight="1" x14ac:dyDescent="0.3"/>
    <row r="9" spans="1:12" ht="15.75" customHeight="1" x14ac:dyDescent="0.3"/>
    <row r="10" spans="1:12" ht="15.75" customHeight="1" x14ac:dyDescent="0.3"/>
    <row r="11" spans="1:12" ht="15.75" customHeight="1" x14ac:dyDescent="0.3"/>
    <row r="12" spans="1:12" ht="15.75" customHeight="1" x14ac:dyDescent="0.3"/>
    <row r="13" spans="1:12" ht="15.75" customHeight="1" x14ac:dyDescent="0.3"/>
    <row r="14" spans="1:12" ht="15.75" customHeight="1" x14ac:dyDescent="0.3"/>
    <row r="15" spans="1:12" ht="15.75" customHeight="1" x14ac:dyDescent="0.3"/>
    <row r="16" spans="1:12" ht="15.75" customHeight="1" x14ac:dyDescent="0.3"/>
    <row r="17" spans="1:7" s="20" customFormat="1" ht="12.75" customHeight="1" x14ac:dyDescent="0.3">
      <c r="A17" s="30" t="s">
        <v>8</v>
      </c>
      <c r="B17" s="31" t="s">
        <v>21</v>
      </c>
      <c r="C17" s="31" t="s">
        <v>22</v>
      </c>
      <c r="D17" s="31" t="s">
        <v>27</v>
      </c>
      <c r="E17" s="31" t="s">
        <v>41</v>
      </c>
      <c r="F17" s="31" t="s">
        <v>42</v>
      </c>
      <c r="G17" s="33"/>
    </row>
    <row r="18" spans="1:7" s="20" customFormat="1" ht="12.75" customHeight="1" x14ac:dyDescent="0.3">
      <c r="A18" s="34" t="s">
        <v>35</v>
      </c>
      <c r="B18" s="35"/>
      <c r="C18" s="36"/>
      <c r="D18" s="36"/>
      <c r="E18" s="36"/>
      <c r="F18" s="36"/>
    </row>
    <row r="19" spans="1:7" s="17" customFormat="1" ht="12" customHeight="1" x14ac:dyDescent="0.3">
      <c r="A19" s="17" t="s">
        <v>9</v>
      </c>
      <c r="B19" s="16" t="s">
        <v>1</v>
      </c>
      <c r="C19" s="15">
        <f>'1.8 Data'!D21</f>
        <v>791.18</v>
      </c>
      <c r="D19" s="62">
        <f>'1.8 Data'!D33</f>
        <v>760.98199999999997</v>
      </c>
      <c r="E19" s="62">
        <f>'1.8 Data'!D45</f>
        <v>1621.5129999999999</v>
      </c>
      <c r="F19" s="62">
        <f>'1.8 Data'!D57</f>
        <v>1085.3920000000001</v>
      </c>
    </row>
    <row r="20" spans="1:7" s="17" customFormat="1" ht="12" customHeight="1" x14ac:dyDescent="0.3">
      <c r="A20" s="17" t="s">
        <v>10</v>
      </c>
      <c r="B20" s="16" t="s">
        <v>1</v>
      </c>
      <c r="C20" s="15">
        <f>'1.8 Data'!D22</f>
        <v>766.8</v>
      </c>
      <c r="D20" s="62">
        <f>'1.8 Data'!D34</f>
        <v>750.93</v>
      </c>
      <c r="E20" s="62">
        <f>'1.8 Data'!D46</f>
        <v>1624.269</v>
      </c>
      <c r="F20" s="62">
        <f>'1.8 Data'!D58</f>
        <v>1083.652</v>
      </c>
    </row>
    <row r="21" spans="1:7" s="17" customFormat="1" ht="12" customHeight="1" x14ac:dyDescent="0.3">
      <c r="A21" s="17" t="s">
        <v>11</v>
      </c>
      <c r="B21" s="16" t="s">
        <v>1</v>
      </c>
      <c r="C21" s="15">
        <f>'1.8 Data'!D23</f>
        <v>760.26700000000005</v>
      </c>
      <c r="D21" s="62">
        <f>'1.8 Data'!D35</f>
        <v>756.55700000000002</v>
      </c>
      <c r="E21" s="62">
        <f>'1.8 Data'!D47</f>
        <v>1566.2739999999999</v>
      </c>
      <c r="F21" s="62">
        <f>'1.8 Data'!D59</f>
        <v>1062.46</v>
      </c>
    </row>
    <row r="22" spans="1:7" s="17" customFormat="1" ht="12" customHeight="1" x14ac:dyDescent="0.3">
      <c r="A22" s="17" t="s">
        <v>12</v>
      </c>
      <c r="B22" s="16" t="s">
        <v>1</v>
      </c>
      <c r="C22" s="15">
        <f>'1.8 Data'!D24</f>
        <v>757.88699999999994</v>
      </c>
      <c r="D22" s="62">
        <f>'1.8 Data'!D36</f>
        <v>755.90499999999997</v>
      </c>
      <c r="E22" s="62">
        <f>'1.8 Data'!D48</f>
        <v>1498.7639999999999</v>
      </c>
      <c r="F22" s="62">
        <f>'1.8 Data'!D60</f>
        <v>1030.346</v>
      </c>
    </row>
    <row r="23" spans="1:7" s="17" customFormat="1" ht="12" customHeight="1" x14ac:dyDescent="0.3">
      <c r="A23" s="17" t="s">
        <v>13</v>
      </c>
      <c r="B23" s="16" t="s">
        <v>1</v>
      </c>
      <c r="C23" s="15">
        <f>'1.8 Data'!D25</f>
        <v>756.59299999999996</v>
      </c>
      <c r="D23" s="62">
        <f>'1.8 Data'!D37</f>
        <v>757.399</v>
      </c>
      <c r="E23" s="62">
        <f>'1.8 Data'!D49</f>
        <v>1454.8689999999999</v>
      </c>
      <c r="F23" s="62">
        <f>'1.8 Data'!D61</f>
        <v>988.39099999999996</v>
      </c>
    </row>
    <row r="24" spans="1:7" s="17" customFormat="1" ht="12" customHeight="1" x14ac:dyDescent="0.3">
      <c r="A24" s="17" t="s">
        <v>14</v>
      </c>
      <c r="B24" s="16" t="s">
        <v>1</v>
      </c>
      <c r="C24" s="15">
        <f>'1.8 Data'!D26</f>
        <v>812.26400000000001</v>
      </c>
      <c r="D24" s="62">
        <f>'1.8 Data'!D38</f>
        <v>813.721</v>
      </c>
      <c r="E24" s="62">
        <f>'1.8 Data'!D50</f>
        <v>1474.3209999999999</v>
      </c>
      <c r="F24" s="62">
        <f>'1.8 Data'!D62</f>
        <v>1028.5640000000001</v>
      </c>
    </row>
    <row r="25" spans="1:7" s="17" customFormat="1" ht="12" customHeight="1" x14ac:dyDescent="0.3">
      <c r="A25" s="24" t="s">
        <v>15</v>
      </c>
      <c r="B25" s="16" t="s">
        <v>1</v>
      </c>
      <c r="C25" s="15">
        <f>'1.8 Data'!D27</f>
        <v>775.90200000000004</v>
      </c>
      <c r="D25" s="62">
        <f>'1.8 Data'!D39</f>
        <v>817.07899999999995</v>
      </c>
      <c r="E25" s="62">
        <f>'1.8 Data'!D51</f>
        <v>1371.5630000000001</v>
      </c>
      <c r="F25" s="62">
        <f>'1.8 Data'!D63</f>
        <v>964.88199999999995</v>
      </c>
    </row>
    <row r="26" spans="1:7" s="17" customFormat="1" ht="12" customHeight="1" x14ac:dyDescent="0.3">
      <c r="A26" s="17" t="s">
        <v>16</v>
      </c>
      <c r="B26" s="16" t="s">
        <v>1</v>
      </c>
      <c r="C26" s="15">
        <f>'1.8 Data'!D28</f>
        <v>774.25099999999998</v>
      </c>
      <c r="D26" s="62">
        <f>'1.8 Data'!D40</f>
        <v>810.36400000000003</v>
      </c>
      <c r="E26" s="62">
        <f>'1.8 Data'!D52</f>
        <v>1357.259</v>
      </c>
      <c r="F26" s="62">
        <f>'1.8 Data'!D64</f>
        <v>949.93700000000001</v>
      </c>
    </row>
    <row r="27" spans="1:7" s="17" customFormat="1" ht="12" customHeight="1" x14ac:dyDescent="0.3">
      <c r="A27" s="17" t="s">
        <v>17</v>
      </c>
      <c r="B27" s="15">
        <f>'1.8 Data'!D17</f>
        <v>848.55799999999999</v>
      </c>
      <c r="C27" s="15">
        <f>'1.8 Data'!D29</f>
        <v>768.96</v>
      </c>
      <c r="D27" s="62">
        <f>'1.8 Data'!D41</f>
        <v>886.21299999999997</v>
      </c>
      <c r="E27" s="62">
        <f>'1.8 Data'!D53</f>
        <v>1296.413</v>
      </c>
      <c r="F27" s="62">
        <f>'1.8 Data'!D65</f>
        <v>935.28300000000002</v>
      </c>
    </row>
    <row r="28" spans="1:7" s="17" customFormat="1" ht="12" customHeight="1" x14ac:dyDescent="0.3">
      <c r="A28" s="17" t="s">
        <v>18</v>
      </c>
      <c r="B28" s="15">
        <f>'1.8 Data'!D18</f>
        <v>809.89400000000001</v>
      </c>
      <c r="C28" s="15">
        <f>'1.8 Data'!D30</f>
        <v>816.35299999999995</v>
      </c>
      <c r="D28" s="62">
        <f>'1.8 Data'!D42</f>
        <v>1343.0360000000001</v>
      </c>
      <c r="E28" s="62">
        <f>'1.8 Data'!D54</f>
        <v>1176.3510000000001</v>
      </c>
      <c r="F28" s="62">
        <f>'1.8 Data'!D66</f>
        <v>890.25699999999995</v>
      </c>
    </row>
    <row r="29" spans="1:7" s="17" customFormat="1" ht="12" customHeight="1" x14ac:dyDescent="0.3">
      <c r="A29" s="17" t="s">
        <v>0</v>
      </c>
      <c r="B29" s="15">
        <f>'1.8 Data'!D19</f>
        <v>803.26700000000005</v>
      </c>
      <c r="C29" s="15">
        <f>'1.8 Data'!D31</f>
        <v>765.83100000000002</v>
      </c>
      <c r="D29" s="62">
        <f>'1.8 Data'!D43</f>
        <v>1635.2860000000001</v>
      </c>
      <c r="E29" s="62">
        <f>'1.8 Data'!D55</f>
        <v>1132.4780000000001</v>
      </c>
      <c r="F29" s="15"/>
    </row>
    <row r="30" spans="1:7" s="17" customFormat="1" ht="12" customHeight="1" x14ac:dyDescent="0.3">
      <c r="A30" s="17" t="s">
        <v>19</v>
      </c>
      <c r="B30" s="15">
        <f>'1.8 Data'!D20</f>
        <v>821.54200000000003</v>
      </c>
      <c r="C30" s="15">
        <f>'1.8 Data'!D32</f>
        <v>769.55499999999995</v>
      </c>
      <c r="D30" s="62">
        <f>'1.8 Data'!D44</f>
        <v>1614.412</v>
      </c>
      <c r="E30" s="62">
        <f>'1.8 Data'!D56</f>
        <v>1109.1379999999999</v>
      </c>
      <c r="F30" s="15"/>
    </row>
    <row r="31" spans="1:7" s="17" customFormat="1" ht="12" customHeight="1" x14ac:dyDescent="0.3"/>
    <row r="32" spans="1:7" s="17" customFormat="1" ht="12" customHeight="1" x14ac:dyDescent="0.3">
      <c r="A32" s="17" t="s">
        <v>4</v>
      </c>
      <c r="B32" s="16" t="s">
        <v>1</v>
      </c>
      <c r="C32" s="15">
        <f>AVERAGE(C19:C30)</f>
        <v>776.3202500000001</v>
      </c>
      <c r="D32" s="15">
        <f>AVERAGE(D19:D30)</f>
        <v>975.15700000000004</v>
      </c>
      <c r="E32" s="62">
        <f>AVERAGE(E19:E30)</f>
        <v>1390.2676666666666</v>
      </c>
    </row>
    <row r="33" spans="1:6" s="17" customFormat="1" ht="12" customHeight="1" x14ac:dyDescent="0.3">
      <c r="B33" s="15"/>
    </row>
    <row r="34" spans="1:6" s="20" customFormat="1" ht="12.75" customHeight="1" x14ac:dyDescent="0.3">
      <c r="A34" s="34" t="s">
        <v>25</v>
      </c>
      <c r="B34" s="36"/>
      <c r="C34" s="35"/>
      <c r="D34" s="37"/>
      <c r="E34" s="36"/>
      <c r="F34" s="36"/>
    </row>
    <row r="35" spans="1:6" s="17" customFormat="1" ht="12" customHeight="1" x14ac:dyDescent="0.3">
      <c r="A35" s="17" t="s">
        <v>9</v>
      </c>
      <c r="B35" s="16" t="s">
        <v>1</v>
      </c>
      <c r="C35" s="16">
        <f>'1.8 Data'!I21</f>
        <v>4.8426668834251494</v>
      </c>
      <c r="D35" s="16">
        <f>'1.8 Data'!I33</f>
        <v>4.6003384139761714</v>
      </c>
      <c r="E35" s="16">
        <f>'1.8 Data'!I45</f>
        <v>9.7411418196751569</v>
      </c>
      <c r="F35" s="16">
        <f>'1.8 Data'!I57</f>
        <v>6.55059819158945</v>
      </c>
    </row>
    <row r="36" spans="1:6" s="17" customFormat="1" ht="12" customHeight="1" x14ac:dyDescent="0.3">
      <c r="A36" s="17" t="s">
        <v>10</v>
      </c>
      <c r="B36" s="16" t="s">
        <v>1</v>
      </c>
      <c r="C36" s="16">
        <f>'1.8 Data'!I22</f>
        <v>4.6872977044100086</v>
      </c>
      <c r="D36" s="16">
        <f>'1.8 Data'!I34</f>
        <v>4.5341565214766062</v>
      </c>
      <c r="E36" s="16">
        <f>'1.8 Data'!I46</f>
        <v>9.7654585836971037</v>
      </c>
      <c r="F36" s="16">
        <f>'1.8 Data'!I58</f>
        <v>6.5420256075774699</v>
      </c>
    </row>
    <row r="37" spans="1:6" s="17" customFormat="1" ht="12" customHeight="1" x14ac:dyDescent="0.3">
      <c r="A37" s="17" t="s">
        <v>11</v>
      </c>
      <c r="B37" s="16" t="s">
        <v>1</v>
      </c>
      <c r="C37" s="16">
        <f>'1.8 Data'!I23</f>
        <v>4.6412879006634595</v>
      </c>
      <c r="D37" s="16">
        <f>'1.8 Data'!I35</f>
        <v>4.562689923113159</v>
      </c>
      <c r="E37" s="16">
        <f>'1.8 Data'!I47</f>
        <v>9.4242745495656894</v>
      </c>
      <c r="F37" s="16">
        <f>'1.8 Data'!I59</f>
        <v>6.4159785559959976</v>
      </c>
    </row>
    <row r="38" spans="1:6" s="17" customFormat="1" ht="12" customHeight="1" x14ac:dyDescent="0.3">
      <c r="A38" s="17" t="s">
        <v>12</v>
      </c>
      <c r="B38" s="16" t="s">
        <v>1</v>
      </c>
      <c r="C38" s="16">
        <f>'1.8 Data'!I24</f>
        <v>4.6232597816349186</v>
      </c>
      <c r="D38" s="16">
        <f>'1.8 Data'!I36</f>
        <v>4.5559969548132351</v>
      </c>
      <c r="E38" s="16">
        <f>'1.8 Data'!I48</f>
        <v>9.02319573291566</v>
      </c>
      <c r="F38" s="16">
        <f>'1.8 Data'!I60</f>
        <v>6.2240636579175845</v>
      </c>
    </row>
    <row r="39" spans="1:6" s="17" customFormat="1" ht="12" customHeight="1" x14ac:dyDescent="0.3">
      <c r="A39" s="17" t="s">
        <v>13</v>
      </c>
      <c r="B39" s="16" t="s">
        <v>1</v>
      </c>
      <c r="C39" s="16">
        <f>'1.8 Data'!I25</f>
        <v>4.6118775903954052</v>
      </c>
      <c r="D39" s="16">
        <f>'1.8 Data'!I37</f>
        <v>4.5622400230533771</v>
      </c>
      <c r="E39" s="16">
        <f>'1.8 Data'!I49</f>
        <v>8.7639163041110617</v>
      </c>
      <c r="F39" s="16">
        <f>'1.8 Data'!I61</f>
        <v>5.9725566860250812</v>
      </c>
    </row>
    <row r="40" spans="1:6" s="17" customFormat="1" ht="12.75" customHeight="1" x14ac:dyDescent="0.3">
      <c r="A40" s="17" t="s">
        <v>14</v>
      </c>
      <c r="B40" s="16" t="s">
        <v>1</v>
      </c>
      <c r="C40" s="16">
        <f>'1.8 Data'!I26</f>
        <v>4.9474865861316841</v>
      </c>
      <c r="D40" s="16">
        <f>'1.8 Data'!I38</f>
        <v>4.8985342701932151</v>
      </c>
      <c r="E40" s="16">
        <f>'1.8 Data'!I50</f>
        <v>8.8861491541462438</v>
      </c>
      <c r="F40" s="16">
        <f>'1.8 Data'!I62</f>
        <v>6.2173244319601979</v>
      </c>
    </row>
    <row r="41" spans="1:6" s="17" customFormat="1" ht="12" customHeight="1" x14ac:dyDescent="0.3">
      <c r="A41" s="24" t="s">
        <v>15</v>
      </c>
      <c r="B41" s="16" t="s">
        <v>1</v>
      </c>
      <c r="C41" s="16">
        <f>'1.8 Data'!I27</f>
        <v>4.7188849666650166</v>
      </c>
      <c r="D41" s="16">
        <f>'1.8 Data'!I39</f>
        <v>4.9131228006205205</v>
      </c>
      <c r="E41" s="16">
        <f>'1.8 Data'!I51</f>
        <v>8.2690434437335085</v>
      </c>
      <c r="F41" s="16">
        <f>'1.8 Data'!I63</f>
        <v>5.8297849869451221</v>
      </c>
    </row>
    <row r="42" spans="1:6" s="17" customFormat="1" ht="12" customHeight="1" x14ac:dyDescent="0.3">
      <c r="A42" s="17" t="s">
        <v>16</v>
      </c>
      <c r="B42" s="16" t="s">
        <v>1</v>
      </c>
      <c r="C42" s="16">
        <f>'1.8 Data'!I28</f>
        <v>4.7017603052068528</v>
      </c>
      <c r="D42" s="16">
        <f>'1.8 Data'!I40</f>
        <v>4.8671773345710836</v>
      </c>
      <c r="E42" s="16">
        <f>'1.8 Data'!I52</f>
        <v>8.1850283571887097</v>
      </c>
      <c r="F42" s="16">
        <f>'1.8 Data'!I64</f>
        <v>5.7369248623167506</v>
      </c>
    </row>
    <row r="43" spans="1:6" s="17" customFormat="1" ht="12" customHeight="1" x14ac:dyDescent="0.3">
      <c r="A43" s="17" t="s">
        <v>17</v>
      </c>
      <c r="B43" s="16">
        <f>'1.8 Data'!I17</f>
        <v>5.2137555090913441</v>
      </c>
      <c r="C43" s="16">
        <f>'1.8 Data'!I29</f>
        <v>4.6626146902195336</v>
      </c>
      <c r="D43" s="16">
        <f>'1.8 Data'!I41</f>
        <v>5.3166641379586306</v>
      </c>
      <c r="E43" s="16">
        <f>'1.8 Data'!I53</f>
        <v>7.8202181013070025</v>
      </c>
      <c r="F43" s="16">
        <f>'1.8 Data'!I65</f>
        <v>5.6459066613794313</v>
      </c>
    </row>
    <row r="44" spans="1:6" s="17" customFormat="1" ht="12" customHeight="1" x14ac:dyDescent="0.3">
      <c r="A44" s="17" t="s">
        <v>18</v>
      </c>
      <c r="B44" s="16">
        <f>'1.8 Data'!I18</f>
        <v>4.9720283730020114</v>
      </c>
      <c r="C44" s="16">
        <f>'1.8 Data'!I30</f>
        <v>4.9469781155727643</v>
      </c>
      <c r="D44" s="16">
        <f>'1.8 Data'!I42</f>
        <v>8.0587902693945974</v>
      </c>
      <c r="E44" s="16">
        <f>'1.8 Data'!I54</f>
        <v>7.0964749368294529</v>
      </c>
      <c r="F44" s="16">
        <f>'1.8 Data'!I66</f>
        <v>5.3715749050199584</v>
      </c>
    </row>
    <row r="45" spans="1:6" s="17" customFormat="1" ht="12" customHeight="1" x14ac:dyDescent="0.3">
      <c r="A45" s="17" t="s">
        <v>0</v>
      </c>
      <c r="B45" s="16">
        <f>'1.8 Data'!I19</f>
        <v>4.9272191676393104</v>
      </c>
      <c r="C45" s="16">
        <f>'1.8 Data'!I31</f>
        <v>4.6380007670741676</v>
      </c>
      <c r="D45" s="16">
        <f>'1.8 Data'!I43</f>
        <v>9.8142490576817867</v>
      </c>
      <c r="E45" s="16">
        <f>'1.8 Data'!I55</f>
        <v>6.8322856958418487</v>
      </c>
      <c r="F45" s="16"/>
    </row>
    <row r="46" spans="1:6" s="17" customFormat="1" ht="12" customHeight="1" x14ac:dyDescent="0.3">
      <c r="A46" s="17" t="s">
        <v>19</v>
      </c>
      <c r="B46" s="16">
        <f>'1.8 Data'!I20</f>
        <v>5.0351060413280475</v>
      </c>
      <c r="C46" s="16">
        <f>'1.8 Data'!I32</f>
        <v>4.6577274952664949</v>
      </c>
      <c r="D46" s="16">
        <f>'1.8 Data'!I44</f>
        <v>9.6907826539401256</v>
      </c>
      <c r="E46" s="16">
        <f>'1.8 Data'!I56</f>
        <v>6.691940834675024</v>
      </c>
      <c r="F46" s="16"/>
    </row>
    <row r="47" spans="1:6" s="17" customFormat="1" ht="12" customHeight="1" thickBot="1" x14ac:dyDescent="0.35">
      <c r="A47" s="38"/>
      <c r="B47" s="39"/>
      <c r="C47" s="39"/>
      <c r="D47" s="39"/>
      <c r="E47" s="39"/>
      <c r="F47" s="39"/>
    </row>
    <row r="48" spans="1:6" s="18" customFormat="1" ht="12" customHeight="1" x14ac:dyDescent="0.25"/>
    <row r="49" spans="1:12" s="18" customFormat="1" ht="12" customHeight="1" x14ac:dyDescent="0.25">
      <c r="A49" s="25" t="s">
        <v>39</v>
      </c>
    </row>
    <row r="50" spans="1:12" s="18" customFormat="1" ht="12" customHeight="1" x14ac:dyDescent="0.25">
      <c r="A50" s="25" t="s">
        <v>26</v>
      </c>
    </row>
    <row r="51" spans="1:12" s="18" customFormat="1" ht="12" customHeight="1" x14ac:dyDescent="0.25">
      <c r="A51" s="25"/>
      <c r="I51" s="47"/>
      <c r="J51" s="47"/>
    </row>
    <row r="52" spans="1:12" s="18" customFormat="1" ht="12" customHeight="1" x14ac:dyDescent="0.25">
      <c r="A52" s="32" t="s">
        <v>24</v>
      </c>
    </row>
    <row r="53" spans="1:12" ht="14.5" customHeight="1" x14ac:dyDescent="0.3">
      <c r="A53" s="73" t="s">
        <v>36</v>
      </c>
      <c r="B53" s="73"/>
      <c r="C53" s="73"/>
      <c r="D53" s="73"/>
      <c r="E53" s="73"/>
      <c r="F53" s="73"/>
      <c r="L53" s="18"/>
    </row>
    <row r="54" spans="1:12" ht="12" customHeight="1" x14ac:dyDescent="0.3">
      <c r="A54" s="45" t="s">
        <v>52</v>
      </c>
      <c r="B54" s="40"/>
      <c r="C54" s="40"/>
      <c r="D54" s="40"/>
      <c r="E54" s="40"/>
      <c r="F54" s="40"/>
      <c r="L54" s="18"/>
    </row>
    <row r="55" spans="1:12" ht="12" customHeight="1" x14ac:dyDescent="0.3">
      <c r="A55" s="26"/>
      <c r="I55" s="27" t="s">
        <v>20</v>
      </c>
    </row>
    <row r="56" spans="1:12" ht="12" customHeight="1" x14ac:dyDescent="0.3">
      <c r="A56" s="32" t="s">
        <v>23</v>
      </c>
      <c r="I56" s="67" t="s">
        <v>54</v>
      </c>
      <c r="J56" s="67"/>
      <c r="K56" s="67"/>
    </row>
    <row r="57" spans="1:12" ht="12" customHeight="1" x14ac:dyDescent="0.3">
      <c r="A57" s="63" t="s">
        <v>51</v>
      </c>
      <c r="I57" s="66" t="s">
        <v>55</v>
      </c>
    </row>
    <row r="58" spans="1:12" ht="12" customHeight="1" x14ac:dyDescent="0.3"/>
    <row r="59" spans="1:12" ht="12" customHeight="1" x14ac:dyDescent="0.3"/>
    <row r="60" spans="1:12" ht="12" customHeight="1" x14ac:dyDescent="0.3"/>
  </sheetData>
  <mergeCells count="1">
    <mergeCell ref="A53:F53"/>
  </mergeCells>
  <phoneticPr fontId="4" type="noConversion"/>
  <hyperlinks>
    <hyperlink ref="A53" r:id="rId1" display="Source: Department of Social Services, Labour market and related payments:" xr:uid="{00000000-0004-0000-0000-000000000000}"/>
    <hyperlink ref="A53:F53" r:id="rId2" display=" Department of Social Services, Jobseeker payment and Youth Allowance recipients – monthly profile" xr:uid="{00000000-0004-0000-0000-000001000000}"/>
    <hyperlink ref="A57" r:id="rId3" xr:uid="{00000000-0004-0000-0000-000002000000}"/>
    <hyperlink ref="A54" r:id="rId4" xr:uid="{00000000-0004-0000-0000-000003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91" orientation="portrait" r:id="rId5"/>
  <headerFooter alignWithMargins="0">
    <oddFooter>&amp;L&amp;"Times New Roman,Regular"&amp;12 8&amp;R&amp;"Times New Roman,Italic"&amp;12Monthly statistical bulletin</oddFooter>
  </headerFooter>
  <rowBreaks count="1" manualBreakCount="1">
    <brk id="57" max="11" man="1"/>
  </rowBreaks>
  <drawing r:id="rId6"/>
  <legacyDrawing r:id="rId7"/>
  <oleObjects>
    <mc:AlternateContent xmlns:mc="http://schemas.openxmlformats.org/markup-compatibility/2006">
      <mc:Choice Requires="x14">
        <oleObject progId="Word.Document.8" shapeId="2049" r:id="rId8">
          <objectPr defaultSize="0" r:id="rId9">
            <anchor moveWithCells="1">
              <from>
                <xdr:col>7</xdr:col>
                <xdr:colOff>19050</xdr:colOff>
                <xdr:row>16</xdr:row>
                <xdr:rowOff>12700</xdr:rowOff>
              </from>
              <to>
                <xdr:col>11</xdr:col>
                <xdr:colOff>107950</xdr:colOff>
                <xdr:row>50</xdr:row>
                <xdr:rowOff>114300</xdr:rowOff>
              </to>
            </anchor>
          </objectPr>
        </oleObject>
      </mc:Choice>
      <mc:Fallback>
        <oleObject progId="Word.Document.8" shapeId="204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N74"/>
  <sheetViews>
    <sheetView zoomScale="75" zoomScaleNormal="75" workbookViewId="0">
      <pane ySplit="16" topLeftCell="A64" activePane="bottomLeft" state="frozenSplit"/>
      <selection pane="bottomLeft" activeCell="I65" sqref="I65:I66"/>
    </sheetView>
  </sheetViews>
  <sheetFormatPr defaultColWidth="9.1796875" defaultRowHeight="14.5" x14ac:dyDescent="0.35"/>
  <cols>
    <col min="1" max="1" width="10.81640625" style="1" customWidth="1"/>
    <col min="2" max="3" width="13.7265625" style="1" customWidth="1"/>
    <col min="4" max="4" width="16" style="21" customWidth="1"/>
    <col min="5" max="5" width="12.7265625" style="2" customWidth="1"/>
    <col min="6" max="7" width="13.453125" style="2" customWidth="1"/>
    <col min="8" max="8" width="15.7265625" style="2" customWidth="1"/>
    <col min="9" max="9" width="14.7265625" style="2" customWidth="1"/>
    <col min="10" max="10" width="9.1796875" style="2"/>
    <col min="11" max="11" width="11.81640625" style="2" customWidth="1"/>
    <col min="12" max="12" width="9.1796875" style="2"/>
    <col min="13" max="13" width="11.54296875" style="2" bestFit="1" customWidth="1"/>
    <col min="14" max="16384" width="9.1796875" style="2"/>
  </cols>
  <sheetData>
    <row r="1" spans="1:9" x14ac:dyDescent="0.35">
      <c r="A1" s="8" t="s">
        <v>38</v>
      </c>
      <c r="B1" s="8"/>
      <c r="C1" s="8"/>
    </row>
    <row r="2" spans="1:9" x14ac:dyDescent="0.35">
      <c r="A2" s="8"/>
      <c r="B2" s="8"/>
      <c r="C2" s="8"/>
    </row>
    <row r="3" spans="1:9" x14ac:dyDescent="0.35">
      <c r="A3" s="8" t="s">
        <v>3</v>
      </c>
      <c r="B3" s="8"/>
      <c r="C3" s="8"/>
      <c r="E3" s="4"/>
      <c r="F3" s="4"/>
      <c r="G3" s="4"/>
    </row>
    <row r="4" spans="1:9" x14ac:dyDescent="0.35">
      <c r="A4" s="2" t="s">
        <v>43</v>
      </c>
      <c r="B4" s="2"/>
      <c r="C4" s="2"/>
      <c r="E4" s="4"/>
      <c r="F4" s="4"/>
      <c r="G4" s="4"/>
    </row>
    <row r="5" spans="1:9" x14ac:dyDescent="0.35">
      <c r="A5" s="2" t="s">
        <v>44</v>
      </c>
      <c r="B5" s="2"/>
      <c r="C5" s="2"/>
    </row>
    <row r="6" spans="1:9" x14ac:dyDescent="0.35">
      <c r="A6" s="2" t="s">
        <v>45</v>
      </c>
      <c r="B6" s="2"/>
      <c r="C6" s="2"/>
    </row>
    <row r="7" spans="1:9" x14ac:dyDescent="0.35">
      <c r="A7" s="2" t="s">
        <v>34</v>
      </c>
      <c r="B7" s="2"/>
      <c r="C7" s="2"/>
    </row>
    <row r="8" spans="1:9" x14ac:dyDescent="0.35">
      <c r="A8" s="2" t="s">
        <v>46</v>
      </c>
      <c r="B8" s="2"/>
      <c r="C8" s="2"/>
    </row>
    <row r="9" spans="1:9" x14ac:dyDescent="0.35">
      <c r="A9" s="2" t="s">
        <v>49</v>
      </c>
      <c r="B9" s="2"/>
      <c r="C9" s="2"/>
    </row>
    <row r="10" spans="1:9" ht="5.5" customHeight="1" x14ac:dyDescent="0.35">
      <c r="A10" s="2"/>
      <c r="B10" s="2"/>
      <c r="C10" s="2"/>
    </row>
    <row r="11" spans="1:9" ht="5.5" customHeight="1" x14ac:dyDescent="0.35">
      <c r="A11" s="2"/>
      <c r="B11" s="2"/>
      <c r="C11" s="2"/>
    </row>
    <row r="12" spans="1:9" x14ac:dyDescent="0.35">
      <c r="A12" s="8"/>
      <c r="B12" s="8"/>
      <c r="C12" s="8"/>
    </row>
    <row r="13" spans="1:9" ht="14.5" customHeight="1" x14ac:dyDescent="0.35">
      <c r="A13" s="8"/>
      <c r="B13" s="21" t="s">
        <v>37</v>
      </c>
      <c r="C13" s="8"/>
      <c r="H13" s="22" t="s">
        <v>53</v>
      </c>
    </row>
    <row r="14" spans="1:9" ht="14.5" customHeight="1" x14ac:dyDescent="0.35">
      <c r="A14" s="8"/>
      <c r="B14" s="9" t="s">
        <v>40</v>
      </c>
      <c r="C14" s="9" t="s">
        <v>40</v>
      </c>
      <c r="D14" s="9" t="s">
        <v>30</v>
      </c>
      <c r="E14" s="74" t="s">
        <v>30</v>
      </c>
      <c r="F14" s="74"/>
      <c r="G14" s="74"/>
      <c r="H14" s="9" t="s">
        <v>50</v>
      </c>
      <c r="I14" s="9" t="s">
        <v>30</v>
      </c>
    </row>
    <row r="15" spans="1:9" s="4" customFormat="1" ht="58" x14ac:dyDescent="0.35">
      <c r="A15" s="3"/>
      <c r="B15" s="60" t="s">
        <v>47</v>
      </c>
      <c r="C15" s="60" t="s">
        <v>48</v>
      </c>
      <c r="D15" s="12" t="s">
        <v>33</v>
      </c>
      <c r="E15" s="12" t="s">
        <v>5</v>
      </c>
      <c r="F15" s="12" t="s">
        <v>29</v>
      </c>
      <c r="G15" s="14" t="s">
        <v>29</v>
      </c>
      <c r="H15" s="43" t="s">
        <v>32</v>
      </c>
      <c r="I15" s="12" t="s">
        <v>31</v>
      </c>
    </row>
    <row r="16" spans="1:9" s="4" customFormat="1" x14ac:dyDescent="0.35">
      <c r="A16" s="41" t="s">
        <v>28</v>
      </c>
      <c r="B16" s="59" t="s">
        <v>2</v>
      </c>
      <c r="C16" s="59" t="s">
        <v>2</v>
      </c>
      <c r="D16" s="13" t="s">
        <v>2</v>
      </c>
      <c r="E16" s="13" t="s">
        <v>6</v>
      </c>
      <c r="F16" s="13" t="s">
        <v>2</v>
      </c>
      <c r="G16" s="13" t="s">
        <v>6</v>
      </c>
      <c r="H16" s="13" t="s">
        <v>2</v>
      </c>
      <c r="I16" s="13" t="s">
        <v>6</v>
      </c>
    </row>
    <row r="17" spans="1:9" s="4" customFormat="1" x14ac:dyDescent="0.35">
      <c r="A17" s="7">
        <v>43190</v>
      </c>
      <c r="B17" s="57">
        <v>750412</v>
      </c>
      <c r="C17" s="61">
        <v>98146</v>
      </c>
      <c r="D17" s="50">
        <f>SUM(B17:C17)/1000</f>
        <v>848.55799999999999</v>
      </c>
      <c r="E17" s="49"/>
      <c r="F17" s="49"/>
      <c r="G17" s="49"/>
      <c r="H17" s="53">
        <v>16275.37</v>
      </c>
      <c r="I17" s="44">
        <f>SUM(D17/H17)*100</f>
        <v>5.2137555090913441</v>
      </c>
    </row>
    <row r="18" spans="1:9" x14ac:dyDescent="0.35">
      <c r="A18" s="7">
        <v>43191</v>
      </c>
      <c r="B18" s="57">
        <v>719060</v>
      </c>
      <c r="C18" s="61">
        <v>90834</v>
      </c>
      <c r="D18" s="50">
        <f t="shared" ref="D18" si="0">SUM(B18:C18)/1000</f>
        <v>809.89400000000001</v>
      </c>
      <c r="E18" s="6"/>
      <c r="H18" s="53">
        <v>16289.005999999999</v>
      </c>
      <c r="I18" s="44">
        <f>SUM(D18/H18)*100</f>
        <v>4.9720283730020114</v>
      </c>
    </row>
    <row r="19" spans="1:9" x14ac:dyDescent="0.35">
      <c r="A19" s="7">
        <v>43221</v>
      </c>
      <c r="B19" s="56">
        <v>713578</v>
      </c>
      <c r="C19" s="55">
        <v>89689</v>
      </c>
      <c r="D19" s="50">
        <f>SUM(B19:C19)/1000</f>
        <v>803.26700000000005</v>
      </c>
      <c r="E19" s="6"/>
      <c r="H19" s="53">
        <v>16302.644</v>
      </c>
      <c r="I19" s="44">
        <f t="shared" ref="I19:I42" si="1">SUM(D19/H19)*100</f>
        <v>4.9272191676393104</v>
      </c>
    </row>
    <row r="20" spans="1:9" x14ac:dyDescent="0.35">
      <c r="A20" s="7">
        <v>43252</v>
      </c>
      <c r="B20" s="56">
        <v>727533</v>
      </c>
      <c r="C20" s="55">
        <v>94009</v>
      </c>
      <c r="D20" s="50">
        <f t="shared" ref="D20:D47" si="2">SUM(B20:C20)/1000</f>
        <v>821.54200000000003</v>
      </c>
      <c r="E20" s="6"/>
      <c r="F20" s="10"/>
      <c r="G20" s="11"/>
      <c r="H20" s="53">
        <v>16316.28</v>
      </c>
      <c r="I20" s="44">
        <f t="shared" si="1"/>
        <v>5.0351060413280475</v>
      </c>
    </row>
    <row r="21" spans="1:9" x14ac:dyDescent="0.35">
      <c r="A21" s="7">
        <v>43282</v>
      </c>
      <c r="B21" s="56">
        <v>703784</v>
      </c>
      <c r="C21" s="55">
        <v>87396</v>
      </c>
      <c r="D21" s="50">
        <f t="shared" si="2"/>
        <v>791.18</v>
      </c>
      <c r="E21" s="6"/>
      <c r="F21" s="10"/>
      <c r="G21" s="11"/>
      <c r="H21" s="53">
        <v>16337.691999999999</v>
      </c>
      <c r="I21" s="44">
        <f t="shared" si="1"/>
        <v>4.8426668834251494</v>
      </c>
    </row>
    <row r="22" spans="1:9" x14ac:dyDescent="0.35">
      <c r="A22" s="7">
        <v>43313</v>
      </c>
      <c r="B22" s="56">
        <v>684298</v>
      </c>
      <c r="C22" s="55">
        <v>82502</v>
      </c>
      <c r="D22" s="50">
        <f t="shared" si="2"/>
        <v>766.8</v>
      </c>
      <c r="E22" s="6"/>
      <c r="F22" s="10"/>
      <c r="G22" s="11"/>
      <c r="H22" s="53">
        <v>16359.106</v>
      </c>
      <c r="I22" s="44">
        <f t="shared" si="1"/>
        <v>4.6872977044100086</v>
      </c>
    </row>
    <row r="23" spans="1:9" x14ac:dyDescent="0.35">
      <c r="A23" s="7">
        <v>43344</v>
      </c>
      <c r="B23" s="56">
        <v>679518</v>
      </c>
      <c r="C23" s="55">
        <v>80749</v>
      </c>
      <c r="D23" s="50">
        <f t="shared" si="2"/>
        <v>760.26700000000005</v>
      </c>
      <c r="E23" s="6"/>
      <c r="F23" s="10"/>
      <c r="G23" s="11"/>
      <c r="H23" s="53">
        <v>16380.518</v>
      </c>
      <c r="I23" s="44">
        <f t="shared" si="1"/>
        <v>4.6412879006634595</v>
      </c>
    </row>
    <row r="24" spans="1:9" x14ac:dyDescent="0.35">
      <c r="A24" s="7">
        <v>43374</v>
      </c>
      <c r="B24" s="56">
        <v>678487</v>
      </c>
      <c r="C24" s="55">
        <v>79400</v>
      </c>
      <c r="D24" s="50">
        <f t="shared" si="2"/>
        <v>757.88699999999994</v>
      </c>
      <c r="E24" s="6"/>
      <c r="F24" s="10"/>
      <c r="G24" s="11"/>
      <c r="H24" s="53">
        <v>16392.914000000001</v>
      </c>
      <c r="I24" s="44">
        <f t="shared" si="1"/>
        <v>4.6232597816349186</v>
      </c>
    </row>
    <row r="25" spans="1:9" x14ac:dyDescent="0.35">
      <c r="A25" s="7">
        <v>43405</v>
      </c>
      <c r="B25" s="56">
        <v>675792</v>
      </c>
      <c r="C25" s="55">
        <v>80801</v>
      </c>
      <c r="D25" s="50">
        <f t="shared" si="2"/>
        <v>756.59299999999996</v>
      </c>
      <c r="E25" s="6"/>
      <c r="F25" s="10"/>
      <c r="G25" s="11"/>
      <c r="H25" s="53">
        <v>16405.313999999998</v>
      </c>
      <c r="I25" s="44">
        <f t="shared" si="1"/>
        <v>4.6118775903954052</v>
      </c>
    </row>
    <row r="26" spans="1:9" x14ac:dyDescent="0.35">
      <c r="A26" s="7">
        <v>43435</v>
      </c>
      <c r="B26" s="56">
        <v>722923</v>
      </c>
      <c r="C26" s="55">
        <v>89341</v>
      </c>
      <c r="D26" s="50">
        <f t="shared" si="2"/>
        <v>812.26400000000001</v>
      </c>
      <c r="E26" s="6"/>
      <c r="F26" s="10"/>
      <c r="G26" s="11"/>
      <c r="H26" s="53">
        <v>16417.71</v>
      </c>
      <c r="I26" s="44">
        <f t="shared" si="1"/>
        <v>4.9474865861316841</v>
      </c>
    </row>
    <row r="27" spans="1:9" x14ac:dyDescent="0.35">
      <c r="A27" s="7">
        <v>43466</v>
      </c>
      <c r="B27" s="56">
        <v>693111</v>
      </c>
      <c r="C27" s="55">
        <v>82791</v>
      </c>
      <c r="D27" s="50">
        <f t="shared" si="2"/>
        <v>775.90200000000004</v>
      </c>
      <c r="E27" s="6"/>
      <c r="F27" s="10"/>
      <c r="G27" s="11"/>
      <c r="H27" s="53">
        <v>16442.486000000001</v>
      </c>
      <c r="I27" s="44">
        <f t="shared" si="1"/>
        <v>4.7188849666650166</v>
      </c>
    </row>
    <row r="28" spans="1:9" x14ac:dyDescent="0.35">
      <c r="A28" s="7">
        <v>43497</v>
      </c>
      <c r="B28" s="56">
        <v>690772</v>
      </c>
      <c r="C28" s="55">
        <v>83479</v>
      </c>
      <c r="D28" s="50">
        <f t="shared" si="2"/>
        <v>774.25099999999998</v>
      </c>
      <c r="E28" s="6"/>
      <c r="F28" s="10"/>
      <c r="G28" s="11"/>
      <c r="H28" s="53">
        <v>16467.258000000002</v>
      </c>
      <c r="I28" s="44">
        <f t="shared" si="1"/>
        <v>4.7017603052068528</v>
      </c>
    </row>
    <row r="29" spans="1:9" x14ac:dyDescent="0.35">
      <c r="A29" s="7">
        <v>43525</v>
      </c>
      <c r="B29" s="56">
        <v>686328</v>
      </c>
      <c r="C29" s="56">
        <v>82632</v>
      </c>
      <c r="D29" s="50">
        <f>SUM(B29:C29)/1000</f>
        <v>768.96</v>
      </c>
      <c r="E29" s="6">
        <f>(D29-D17)/D17*100</f>
        <v>-9.3803841340250127</v>
      </c>
      <c r="F29" s="10"/>
      <c r="G29" s="11"/>
      <c r="H29" s="53">
        <v>16492.034</v>
      </c>
      <c r="I29" s="44">
        <f t="shared" si="1"/>
        <v>4.6626146902195336</v>
      </c>
    </row>
    <row r="30" spans="1:9" x14ac:dyDescent="0.35">
      <c r="A30" s="7">
        <v>43556</v>
      </c>
      <c r="B30" s="56">
        <v>727045</v>
      </c>
      <c r="C30" s="56">
        <v>89308</v>
      </c>
      <c r="D30" s="50">
        <f t="shared" si="2"/>
        <v>816.35299999999995</v>
      </c>
      <c r="E30" s="6">
        <f>(D30-D18)/D18*100</f>
        <v>0.79751177314561494</v>
      </c>
      <c r="F30" s="10"/>
      <c r="G30" s="11"/>
      <c r="H30" s="53">
        <v>16502.054</v>
      </c>
      <c r="I30" s="44">
        <f t="shared" si="1"/>
        <v>4.9469781155727643</v>
      </c>
    </row>
    <row r="31" spans="1:9" x14ac:dyDescent="0.35">
      <c r="A31" s="7">
        <v>43586</v>
      </c>
      <c r="B31" s="56">
        <v>684138</v>
      </c>
      <c r="C31" s="56">
        <v>81693</v>
      </c>
      <c r="D31" s="50">
        <f t="shared" si="2"/>
        <v>765.83100000000002</v>
      </c>
      <c r="E31" s="6">
        <f t="shared" ref="E31:E40" si="3">(D31-D19)/D19*100</f>
        <v>-4.6604678145622849</v>
      </c>
      <c r="F31" s="10"/>
      <c r="G31" s="11"/>
      <c r="H31" s="52">
        <v>16512.093000000001</v>
      </c>
      <c r="I31" s="44">
        <f t="shared" si="1"/>
        <v>4.6380007670741676</v>
      </c>
    </row>
    <row r="32" spans="1:9" x14ac:dyDescent="0.35">
      <c r="A32" s="7">
        <v>43617</v>
      </c>
      <c r="B32" s="56">
        <v>686785</v>
      </c>
      <c r="C32" s="56">
        <v>82770</v>
      </c>
      <c r="D32" s="50">
        <f t="shared" si="2"/>
        <v>769.55499999999995</v>
      </c>
      <c r="E32" s="6">
        <f t="shared" si="3"/>
        <v>-6.3279783626400201</v>
      </c>
      <c r="F32" s="10">
        <f>AVERAGE(D21:D32)</f>
        <v>776.3202500000001</v>
      </c>
      <c r="G32" s="11">
        <f>(D32-D21)/D21*100</f>
        <v>-2.7332591824869183</v>
      </c>
      <c r="H32" s="52">
        <v>16522.113000000001</v>
      </c>
      <c r="I32" s="44">
        <f t="shared" si="1"/>
        <v>4.6577274952664949</v>
      </c>
    </row>
    <row r="33" spans="1:14" x14ac:dyDescent="0.35">
      <c r="A33" s="7">
        <v>43647</v>
      </c>
      <c r="B33" s="56">
        <v>681105</v>
      </c>
      <c r="C33" s="56">
        <v>79877</v>
      </c>
      <c r="D33" s="50">
        <f t="shared" si="2"/>
        <v>760.98199999999997</v>
      </c>
      <c r="E33" s="6">
        <f t="shared" si="3"/>
        <v>-3.8168305568897067</v>
      </c>
      <c r="F33" s="10"/>
      <c r="G33" s="11"/>
      <c r="H33" s="52">
        <v>16541.87</v>
      </c>
      <c r="I33" s="44">
        <f t="shared" si="1"/>
        <v>4.6003384139761714</v>
      </c>
    </row>
    <row r="34" spans="1:14" x14ac:dyDescent="0.35">
      <c r="A34" s="7">
        <v>43678</v>
      </c>
      <c r="B34" s="56">
        <v>674031</v>
      </c>
      <c r="C34" s="56">
        <v>76899</v>
      </c>
      <c r="D34" s="50">
        <f t="shared" si="2"/>
        <v>750.93</v>
      </c>
      <c r="E34" s="6">
        <f t="shared" si="3"/>
        <v>-2.0696400625978097</v>
      </c>
      <c r="F34" s="10"/>
      <c r="G34" s="11"/>
      <c r="H34" s="52">
        <v>16561.625</v>
      </c>
      <c r="I34" s="44">
        <f t="shared" si="1"/>
        <v>4.5341565214766062</v>
      </c>
    </row>
    <row r="35" spans="1:14" x14ac:dyDescent="0.35">
      <c r="A35" s="7">
        <v>43709</v>
      </c>
      <c r="B35" s="56">
        <v>680009</v>
      </c>
      <c r="C35" s="56">
        <v>76548</v>
      </c>
      <c r="D35" s="50">
        <f t="shared" si="2"/>
        <v>756.55700000000002</v>
      </c>
      <c r="E35" s="6">
        <f t="shared" si="3"/>
        <v>-0.48798645738931667</v>
      </c>
      <c r="F35" s="10"/>
      <c r="G35" s="11"/>
      <c r="H35" s="52">
        <v>16581.381000000001</v>
      </c>
      <c r="I35" s="44">
        <f t="shared" si="1"/>
        <v>4.562689923113159</v>
      </c>
    </row>
    <row r="36" spans="1:14" x14ac:dyDescent="0.35">
      <c r="A36" s="7">
        <v>43739</v>
      </c>
      <c r="B36" s="56">
        <v>681046</v>
      </c>
      <c r="C36" s="56">
        <v>74859</v>
      </c>
      <c r="D36" s="50">
        <f t="shared" si="2"/>
        <v>755.90499999999997</v>
      </c>
      <c r="E36" s="6">
        <f t="shared" si="3"/>
        <v>-0.26151655853708683</v>
      </c>
      <c r="F36" s="10"/>
      <c r="G36" s="11"/>
      <c r="H36" s="52">
        <v>16591.429</v>
      </c>
      <c r="I36" s="44">
        <f t="shared" si="1"/>
        <v>4.5559969548132351</v>
      </c>
    </row>
    <row r="37" spans="1:14" x14ac:dyDescent="0.35">
      <c r="A37" s="7">
        <v>43770</v>
      </c>
      <c r="B37" s="56">
        <v>680723</v>
      </c>
      <c r="C37" s="56">
        <v>76676</v>
      </c>
      <c r="D37" s="50">
        <f t="shared" si="2"/>
        <v>757.399</v>
      </c>
      <c r="E37" s="6">
        <f t="shared" si="3"/>
        <v>0.10653019523046606</v>
      </c>
      <c r="F37" s="10"/>
      <c r="G37" s="11"/>
      <c r="H37" s="52">
        <v>16601.472000000002</v>
      </c>
      <c r="I37" s="44">
        <f t="shared" si="1"/>
        <v>4.5622400230533771</v>
      </c>
    </row>
    <row r="38" spans="1:14" x14ac:dyDescent="0.35">
      <c r="A38" s="7">
        <v>43800</v>
      </c>
      <c r="B38" s="56">
        <v>728405</v>
      </c>
      <c r="C38" s="56">
        <v>85316</v>
      </c>
      <c r="D38" s="50">
        <f t="shared" si="2"/>
        <v>813.721</v>
      </c>
      <c r="E38" s="6">
        <f t="shared" si="3"/>
        <v>0.17937517851338894</v>
      </c>
      <c r="F38" s="10"/>
      <c r="G38" s="11"/>
      <c r="H38" s="52">
        <v>16611.52</v>
      </c>
      <c r="I38" s="44">
        <f t="shared" si="1"/>
        <v>4.8985342701932151</v>
      </c>
    </row>
    <row r="39" spans="1:14" x14ac:dyDescent="0.35">
      <c r="A39" s="7">
        <v>43831</v>
      </c>
      <c r="B39" s="56">
        <v>732283</v>
      </c>
      <c r="C39" s="56">
        <v>84796</v>
      </c>
      <c r="D39" s="50">
        <f t="shared" si="2"/>
        <v>817.07899999999995</v>
      </c>
      <c r="E39" s="6">
        <f t="shared" si="3"/>
        <v>5.306984644968038</v>
      </c>
      <c r="F39" s="10"/>
      <c r="G39" s="11"/>
      <c r="H39" s="52">
        <v>16630.543000000001</v>
      </c>
      <c r="I39" s="44">
        <f t="shared" si="1"/>
        <v>4.9131228006205205</v>
      </c>
    </row>
    <row r="40" spans="1:14" ht="15" thickBot="1" x14ac:dyDescent="0.4">
      <c r="A40" s="42">
        <v>43862</v>
      </c>
      <c r="B40" s="58">
        <v>724628</v>
      </c>
      <c r="C40" s="58">
        <v>85736</v>
      </c>
      <c r="D40" s="51">
        <f t="shared" si="2"/>
        <v>810.36400000000003</v>
      </c>
      <c r="E40" s="23">
        <f t="shared" si="3"/>
        <v>4.6642497071363236</v>
      </c>
      <c r="F40" s="10"/>
      <c r="G40" s="11"/>
      <c r="H40" s="54">
        <v>16649.567999999999</v>
      </c>
      <c r="I40" s="48">
        <f t="shared" si="1"/>
        <v>4.8671773345710836</v>
      </c>
      <c r="M40" s="46"/>
      <c r="N40" s="5"/>
    </row>
    <row r="41" spans="1:14" ht="15" thickTop="1" x14ac:dyDescent="0.35">
      <c r="A41" s="7">
        <v>43891</v>
      </c>
      <c r="B41" s="56">
        <v>792814</v>
      </c>
      <c r="C41" s="56">
        <v>93399</v>
      </c>
      <c r="D41" s="50">
        <f t="shared" si="2"/>
        <v>886.21299999999997</v>
      </c>
      <c r="E41" s="6" t="s">
        <v>1</v>
      </c>
      <c r="F41" s="10"/>
      <c r="G41" s="11"/>
      <c r="H41" s="54">
        <v>16668.591</v>
      </c>
      <c r="I41" s="44">
        <f t="shared" si="1"/>
        <v>5.3166641379586306</v>
      </c>
      <c r="M41" s="46"/>
      <c r="N41" s="5"/>
    </row>
    <row r="42" spans="1:14" x14ac:dyDescent="0.35">
      <c r="A42" s="7">
        <v>43922</v>
      </c>
      <c r="B42" s="56">
        <v>1221419</v>
      </c>
      <c r="C42" s="56">
        <v>121617</v>
      </c>
      <c r="D42" s="50">
        <f t="shared" si="2"/>
        <v>1343.0360000000001</v>
      </c>
      <c r="E42" s="6" t="s">
        <v>1</v>
      </c>
      <c r="F42" s="10"/>
      <c r="G42" s="11"/>
      <c r="H42" s="54">
        <v>16665.478999999999</v>
      </c>
      <c r="I42" s="44">
        <f t="shared" si="1"/>
        <v>8.0587902693945974</v>
      </c>
    </row>
    <row r="43" spans="1:14" x14ac:dyDescent="0.35">
      <c r="A43" s="7">
        <v>43952</v>
      </c>
      <c r="B43" s="56">
        <v>1463863</v>
      </c>
      <c r="C43" s="56">
        <v>171423</v>
      </c>
      <c r="D43" s="50">
        <f t="shared" si="2"/>
        <v>1635.2860000000001</v>
      </c>
      <c r="E43" s="6" t="s">
        <v>1</v>
      </c>
      <c r="F43" s="10"/>
      <c r="G43" s="11"/>
      <c r="H43" s="54">
        <v>16662.365000000002</v>
      </c>
      <c r="I43" s="44">
        <f t="shared" ref="I43:I52" si="4">SUM(D43/H43)*100</f>
        <v>9.8142490576817867</v>
      </c>
      <c r="L43" s="5"/>
    </row>
    <row r="44" spans="1:14" x14ac:dyDescent="0.35">
      <c r="A44" s="7">
        <v>43983</v>
      </c>
      <c r="B44" s="56">
        <v>1441287</v>
      </c>
      <c r="C44" s="56">
        <v>173125</v>
      </c>
      <c r="D44" s="50">
        <f t="shared" si="2"/>
        <v>1614.412</v>
      </c>
      <c r="E44" s="6" t="s">
        <v>1</v>
      </c>
      <c r="F44" s="6" t="s">
        <v>1</v>
      </c>
      <c r="G44" s="6" t="s">
        <v>1</v>
      </c>
      <c r="H44" s="54">
        <v>16659.253000000001</v>
      </c>
      <c r="I44" s="44">
        <f t="shared" si="4"/>
        <v>9.6907826539401256</v>
      </c>
    </row>
    <row r="45" spans="1:14" x14ac:dyDescent="0.35">
      <c r="A45" s="7">
        <v>44013</v>
      </c>
      <c r="B45" s="56">
        <v>1450265</v>
      </c>
      <c r="C45" s="56">
        <v>171248</v>
      </c>
      <c r="D45" s="50">
        <f t="shared" si="2"/>
        <v>1621.5129999999999</v>
      </c>
      <c r="E45" s="6" t="s">
        <v>1</v>
      </c>
      <c r="H45" s="54">
        <v>16646.026000000002</v>
      </c>
      <c r="I45" s="44">
        <f t="shared" si="4"/>
        <v>9.7411418196751569</v>
      </c>
    </row>
    <row r="46" spans="1:14" x14ac:dyDescent="0.35">
      <c r="A46" s="7">
        <v>44044</v>
      </c>
      <c r="B46" s="56">
        <v>1453734</v>
      </c>
      <c r="C46" s="56">
        <v>170535</v>
      </c>
      <c r="D46" s="50">
        <f t="shared" si="2"/>
        <v>1624.269</v>
      </c>
      <c r="E46" s="6" t="s">
        <v>1</v>
      </c>
      <c r="H46" s="54">
        <v>16632.797999999999</v>
      </c>
      <c r="I46" s="44">
        <f t="shared" si="4"/>
        <v>9.7654585836971037</v>
      </c>
    </row>
    <row r="47" spans="1:14" x14ac:dyDescent="0.35">
      <c r="A47" s="7">
        <v>44075</v>
      </c>
      <c r="B47" s="56">
        <v>1399858</v>
      </c>
      <c r="C47" s="56">
        <v>166416</v>
      </c>
      <c r="D47" s="50">
        <f t="shared" si="2"/>
        <v>1566.2739999999999</v>
      </c>
      <c r="E47" s="6" t="s">
        <v>1</v>
      </c>
      <c r="H47" s="54">
        <v>16619.571</v>
      </c>
      <c r="I47" s="44">
        <f t="shared" si="4"/>
        <v>9.4242745495656894</v>
      </c>
    </row>
    <row r="48" spans="1:14" x14ac:dyDescent="0.35">
      <c r="A48" s="7">
        <v>44105</v>
      </c>
      <c r="B48" s="56">
        <v>1346890</v>
      </c>
      <c r="C48" s="56">
        <v>151874</v>
      </c>
      <c r="D48" s="50">
        <f>SUM(B48:C48)/1000</f>
        <v>1498.7639999999999</v>
      </c>
      <c r="E48" s="6" t="s">
        <v>1</v>
      </c>
      <c r="H48" s="54">
        <v>16610.124</v>
      </c>
      <c r="I48" s="44">
        <f t="shared" si="4"/>
        <v>9.02319573291566</v>
      </c>
    </row>
    <row r="49" spans="1:9" x14ac:dyDescent="0.35">
      <c r="A49" s="7">
        <v>44136</v>
      </c>
      <c r="B49" s="56">
        <v>1309776</v>
      </c>
      <c r="C49" s="56">
        <v>145093</v>
      </c>
      <c r="D49" s="50">
        <f t="shared" ref="D49" si="5">SUM(B49:C49)/1000</f>
        <v>1454.8689999999999</v>
      </c>
      <c r="E49" s="6" t="s">
        <v>1</v>
      </c>
      <c r="H49" s="54">
        <v>16600.671999999999</v>
      </c>
      <c r="I49" s="44">
        <f t="shared" si="4"/>
        <v>8.7639163041110617</v>
      </c>
    </row>
    <row r="50" spans="1:9" x14ac:dyDescent="0.35">
      <c r="A50" s="7">
        <v>44166</v>
      </c>
      <c r="B50" s="56">
        <v>1324316</v>
      </c>
      <c r="C50" s="56">
        <v>150005</v>
      </c>
      <c r="D50" s="50">
        <f t="shared" ref="D50:D56" si="6">SUM(B50:C50)/1000</f>
        <v>1474.3209999999999</v>
      </c>
      <c r="E50" s="6" t="s">
        <v>1</v>
      </c>
      <c r="H50" s="54">
        <v>16591.224999999999</v>
      </c>
      <c r="I50" s="44">
        <f t="shared" si="4"/>
        <v>8.8861491541462438</v>
      </c>
    </row>
    <row r="51" spans="1:9" x14ac:dyDescent="0.35">
      <c r="A51" s="7">
        <v>44197</v>
      </c>
      <c r="B51" s="56">
        <v>1236023</v>
      </c>
      <c r="C51" s="56">
        <v>135540</v>
      </c>
      <c r="D51" s="50">
        <f t="shared" si="6"/>
        <v>1371.5630000000001</v>
      </c>
      <c r="E51" s="6" t="s">
        <v>1</v>
      </c>
      <c r="H51" s="54">
        <v>16586.719000000001</v>
      </c>
      <c r="I51" s="44">
        <f t="shared" si="4"/>
        <v>8.2690434437335085</v>
      </c>
    </row>
    <row r="52" spans="1:9" x14ac:dyDescent="0.35">
      <c r="A52" s="7">
        <v>44228</v>
      </c>
      <c r="B52" s="64">
        <v>1221599</v>
      </c>
      <c r="C52" s="65">
        <v>135660</v>
      </c>
      <c r="D52" s="50">
        <f t="shared" si="6"/>
        <v>1357.259</v>
      </c>
      <c r="E52" s="6" t="s">
        <v>1</v>
      </c>
      <c r="H52" s="54">
        <v>16582.215</v>
      </c>
      <c r="I52" s="44">
        <f t="shared" si="4"/>
        <v>8.1850283571887097</v>
      </c>
    </row>
    <row r="53" spans="1:9" ht="15" thickBot="1" x14ac:dyDescent="0.4">
      <c r="A53" s="7">
        <v>44256</v>
      </c>
      <c r="B53" s="56">
        <v>1167392</v>
      </c>
      <c r="C53" s="56">
        <v>129021</v>
      </c>
      <c r="D53" s="50">
        <f t="shared" si="6"/>
        <v>1296.413</v>
      </c>
      <c r="E53" s="23">
        <f>(D53-D41)/D41*100</f>
        <v>46.286840748217422</v>
      </c>
      <c r="H53" s="54">
        <v>16577.708999999999</v>
      </c>
      <c r="I53" s="44">
        <f t="shared" ref="I53:I61" si="7">SUM(D53/H53)*100</f>
        <v>7.8202181013070025</v>
      </c>
    </row>
    <row r="54" spans="1:9" ht="15" thickTop="1" x14ac:dyDescent="0.35">
      <c r="A54" s="7">
        <v>44287</v>
      </c>
      <c r="B54" s="56">
        <v>1059532</v>
      </c>
      <c r="C54" s="56">
        <v>116819</v>
      </c>
      <c r="D54" s="50">
        <f t="shared" si="6"/>
        <v>1176.3510000000001</v>
      </c>
      <c r="E54" s="6">
        <f>(D54-D42)/D42*100</f>
        <v>-12.411059718428987</v>
      </c>
      <c r="H54" s="54">
        <v>16576.554</v>
      </c>
      <c r="I54" s="44">
        <f t="shared" si="7"/>
        <v>7.0964749368294529</v>
      </c>
    </row>
    <row r="55" spans="1:9" x14ac:dyDescent="0.35">
      <c r="A55" s="7">
        <v>44317</v>
      </c>
      <c r="B55" s="56">
        <v>1021880</v>
      </c>
      <c r="C55" s="56">
        <v>110598</v>
      </c>
      <c r="D55" s="50">
        <f t="shared" si="6"/>
        <v>1132.4780000000001</v>
      </c>
      <c r="E55" s="6">
        <f>(D55-D43)/D43*100</f>
        <v>-30.747404429561552</v>
      </c>
      <c r="H55" s="54">
        <v>16575.39</v>
      </c>
      <c r="I55" s="44">
        <f t="shared" si="7"/>
        <v>6.8322856958418487</v>
      </c>
    </row>
    <row r="56" spans="1:9" x14ac:dyDescent="0.35">
      <c r="A56" s="7">
        <v>44348</v>
      </c>
      <c r="B56" s="56">
        <v>1001253</v>
      </c>
      <c r="C56" s="68">
        <v>107885</v>
      </c>
      <c r="D56" s="50">
        <f t="shared" si="6"/>
        <v>1109.1379999999999</v>
      </c>
      <c r="E56" s="6">
        <f>(D56-D44)/D44*100</f>
        <v>-31.297710869344385</v>
      </c>
      <c r="F56" s="10">
        <f>AVERAGE(D45:D56)</f>
        <v>1390.2676666666666</v>
      </c>
      <c r="G56" s="11">
        <f>(D56-D45)/D45*100</f>
        <v>-31.598574911209472</v>
      </c>
      <c r="H56" s="54">
        <v>16574.235000000001</v>
      </c>
      <c r="I56" s="44">
        <f t="shared" si="7"/>
        <v>6.691940834675024</v>
      </c>
    </row>
    <row r="57" spans="1:9" x14ac:dyDescent="0.35">
      <c r="A57" s="7">
        <v>44378</v>
      </c>
      <c r="B57" s="56">
        <v>983515</v>
      </c>
      <c r="C57" s="69">
        <v>101877</v>
      </c>
      <c r="D57" s="50">
        <f t="shared" ref="D57:D66" si="8">SUM(B57:C57)/1000</f>
        <v>1085.3920000000001</v>
      </c>
      <c r="E57" s="6">
        <f t="shared" ref="E57:E66" si="9">(D57-D45)/D45*100</f>
        <v>-33.063009670597765</v>
      </c>
      <c r="H57" s="54">
        <v>16569.357</v>
      </c>
      <c r="I57" s="44">
        <f t="shared" si="7"/>
        <v>6.55059819158945</v>
      </c>
    </row>
    <row r="58" spans="1:9" x14ac:dyDescent="0.35">
      <c r="A58" s="7">
        <v>44409</v>
      </c>
      <c r="B58" s="65">
        <v>983010</v>
      </c>
      <c r="C58" s="65">
        <v>100642</v>
      </c>
      <c r="D58" s="50">
        <f t="shared" si="8"/>
        <v>1083.652</v>
      </c>
      <c r="E58" s="6">
        <f t="shared" si="9"/>
        <v>-33.283711010922453</v>
      </c>
      <c r="H58" s="54">
        <v>16564.472000000002</v>
      </c>
      <c r="I58" s="44">
        <f t="shared" si="7"/>
        <v>6.5420256075774699</v>
      </c>
    </row>
    <row r="59" spans="1:9" x14ac:dyDescent="0.35">
      <c r="A59" s="7">
        <v>44440</v>
      </c>
      <c r="B59" s="70">
        <v>965632</v>
      </c>
      <c r="C59" s="70">
        <v>96828</v>
      </c>
      <c r="D59" s="50">
        <f t="shared" si="8"/>
        <v>1062.46</v>
      </c>
      <c r="E59" s="6">
        <f t="shared" si="9"/>
        <v>-32.166402557917699</v>
      </c>
      <c r="H59" s="54">
        <v>16559.594000000001</v>
      </c>
      <c r="I59" s="44">
        <f t="shared" si="7"/>
        <v>6.4159785559959976</v>
      </c>
    </row>
    <row r="60" spans="1:9" x14ac:dyDescent="0.35">
      <c r="A60" s="7">
        <v>44470</v>
      </c>
      <c r="B60" s="71">
        <v>939075</v>
      </c>
      <c r="C60" s="71">
        <v>91271</v>
      </c>
      <c r="D60" s="50">
        <f t="shared" si="8"/>
        <v>1030.346</v>
      </c>
      <c r="E60" s="6">
        <f t="shared" si="9"/>
        <v>-31.253619649257651</v>
      </c>
      <c r="H60" s="54">
        <v>16554.233</v>
      </c>
      <c r="I60" s="44">
        <f t="shared" si="7"/>
        <v>6.2240636579175845</v>
      </c>
    </row>
    <row r="61" spans="1:9" x14ac:dyDescent="0.35">
      <c r="A61" s="7">
        <v>44501</v>
      </c>
      <c r="B61" s="71">
        <v>902327</v>
      </c>
      <c r="C61" s="71">
        <v>86064</v>
      </c>
      <c r="D61" s="50">
        <f t="shared" si="8"/>
        <v>988.39099999999996</v>
      </c>
      <c r="E61" s="6">
        <f t="shared" si="9"/>
        <v>-32.063230435180074</v>
      </c>
      <c r="H61" s="54">
        <v>16548.876</v>
      </c>
      <c r="I61" s="44">
        <f t="shared" si="7"/>
        <v>5.9725566860250812</v>
      </c>
    </row>
    <row r="62" spans="1:9" x14ac:dyDescent="0.35">
      <c r="A62" s="7">
        <v>44531</v>
      </c>
      <c r="B62" s="71">
        <v>937638</v>
      </c>
      <c r="C62" s="71">
        <v>90926</v>
      </c>
      <c r="D62" s="50">
        <f t="shared" si="8"/>
        <v>1028.5640000000001</v>
      </c>
      <c r="E62" s="6">
        <f t="shared" si="9"/>
        <v>-30.234731785004747</v>
      </c>
      <c r="H62" s="54">
        <v>16543.514999999999</v>
      </c>
      <c r="I62" s="44">
        <f>SUM(D62/H62)*100</f>
        <v>6.2173244319601979</v>
      </c>
    </row>
    <row r="63" spans="1:9" x14ac:dyDescent="0.35">
      <c r="A63" s="7">
        <v>44562</v>
      </c>
      <c r="B63" s="71">
        <v>883327</v>
      </c>
      <c r="C63" s="71">
        <v>81555</v>
      </c>
      <c r="D63" s="50">
        <f t="shared" si="8"/>
        <v>964.88199999999995</v>
      </c>
      <c r="E63" s="6">
        <f t="shared" si="9"/>
        <v>-29.650916509121355</v>
      </c>
      <c r="H63" s="54">
        <v>16550.901999999998</v>
      </c>
      <c r="I63" s="44">
        <f>SUM(D63/H63)*100</f>
        <v>5.8297849869451221</v>
      </c>
    </row>
    <row r="64" spans="1:9" x14ac:dyDescent="0.35">
      <c r="A64" s="7">
        <v>44593</v>
      </c>
      <c r="B64" s="71">
        <v>868184</v>
      </c>
      <c r="C64" s="71">
        <v>81753</v>
      </c>
      <c r="D64" s="50">
        <f t="shared" si="8"/>
        <v>949.93700000000001</v>
      </c>
      <c r="E64" s="6">
        <f t="shared" si="9"/>
        <v>-30.010631721727393</v>
      </c>
      <c r="H64" s="52">
        <v>16558.295999999998</v>
      </c>
      <c r="I64" s="44">
        <f>SUM(D64/H64)*100</f>
        <v>5.7369248623167506</v>
      </c>
    </row>
    <row r="65" spans="1:9" x14ac:dyDescent="0.35">
      <c r="A65" s="7">
        <v>44621</v>
      </c>
      <c r="B65" s="71">
        <v>855780</v>
      </c>
      <c r="C65" s="71">
        <v>79503</v>
      </c>
      <c r="D65" s="50">
        <f t="shared" si="8"/>
        <v>935.28300000000002</v>
      </c>
      <c r="E65" s="6">
        <f t="shared" si="9"/>
        <v>-27.856092155817631</v>
      </c>
      <c r="H65" s="52">
        <v>16565.683000000001</v>
      </c>
      <c r="I65" s="44">
        <f>SUM(D65/H65)*100</f>
        <v>5.6459066613794313</v>
      </c>
    </row>
    <row r="66" spans="1:9" x14ac:dyDescent="0.35">
      <c r="A66" s="7">
        <v>44652</v>
      </c>
      <c r="B66" s="71">
        <v>816767</v>
      </c>
      <c r="C66" s="71">
        <v>73490</v>
      </c>
      <c r="D66" s="50">
        <f t="shared" si="8"/>
        <v>890.25699999999995</v>
      </c>
      <c r="E66" s="6">
        <f t="shared" si="9"/>
        <v>-24.320462174980097</v>
      </c>
      <c r="H66" s="52">
        <v>16573.482</v>
      </c>
      <c r="I66" s="44">
        <f>SUM(D66/H66)*100</f>
        <v>5.3715749050199584</v>
      </c>
    </row>
    <row r="67" spans="1:9" x14ac:dyDescent="0.35">
      <c r="A67" s="7">
        <v>44682</v>
      </c>
      <c r="B67" s="71"/>
      <c r="C67" s="71"/>
      <c r="D67" s="50"/>
      <c r="E67" s="6"/>
      <c r="H67" s="52"/>
      <c r="I67" s="44"/>
    </row>
    <row r="68" spans="1:9" x14ac:dyDescent="0.35">
      <c r="A68" s="7">
        <v>44713</v>
      </c>
      <c r="B68" s="71"/>
      <c r="C68" s="71"/>
      <c r="D68" s="50"/>
      <c r="E68" s="6"/>
      <c r="H68" s="52"/>
      <c r="I68" s="44"/>
    </row>
    <row r="69" spans="1:9" x14ac:dyDescent="0.35">
      <c r="A69" s="7">
        <v>44743</v>
      </c>
      <c r="B69" s="72"/>
      <c r="C69" s="72"/>
    </row>
    <row r="70" spans="1:9" x14ac:dyDescent="0.35">
      <c r="A70" s="7">
        <v>44774</v>
      </c>
      <c r="B70" s="72"/>
      <c r="C70" s="72"/>
    </row>
    <row r="71" spans="1:9" x14ac:dyDescent="0.35">
      <c r="A71" s="7">
        <v>44805</v>
      </c>
      <c r="B71" s="72"/>
      <c r="C71" s="72"/>
    </row>
    <row r="72" spans="1:9" x14ac:dyDescent="0.35">
      <c r="A72" s="7">
        <v>44835</v>
      </c>
      <c r="B72" s="72"/>
      <c r="C72" s="72"/>
    </row>
    <row r="73" spans="1:9" x14ac:dyDescent="0.35">
      <c r="A73" s="7">
        <v>44866</v>
      </c>
      <c r="B73" s="72"/>
      <c r="C73" s="72"/>
    </row>
    <row r="74" spans="1:9" x14ac:dyDescent="0.35">
      <c r="A74" s="7">
        <v>44896</v>
      </c>
      <c r="B74" s="72"/>
      <c r="C74" s="72"/>
    </row>
  </sheetData>
  <mergeCells count="1">
    <mergeCell ref="E14:G14"/>
  </mergeCells>
  <phoneticPr fontId="4" type="noConversion"/>
  <printOptions horizontalCentered="1"/>
  <pageMargins left="0.5" right="0.5" top="0.5" bottom="0.5" header="0.5" footer="0.5"/>
  <pageSetup paperSize="9" orientation="landscape" horizontalDpi="4294967292" r:id="rId1"/>
  <headerFooter alignWithMargins="0"/>
  <ignoredErrors>
    <ignoredError sqref="D17:D28 D30:D4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1.8 Jobseekers</vt:lpstr>
      <vt:lpstr>1.8 Data</vt:lpstr>
      <vt:lpstr>'1.8 Jobseekers'!Print_Area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Vandenbroek, Penny (DPS)</dc:creator>
  <cp:lastModifiedBy>Vandenbroek, Penny (DPS)</cp:lastModifiedBy>
  <cp:lastPrinted>2021-07-28T05:01:18Z</cp:lastPrinted>
  <dcterms:created xsi:type="dcterms:W3CDTF">2002-03-12T05:22:26Z</dcterms:created>
  <dcterms:modified xsi:type="dcterms:W3CDTF">2022-05-25T05:17:49Z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2022-01-05T04:16:44Z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fc585f79-5b61-4cf2-9852-47cb43a48a2b</vt:lpwstr>
  </property>
  <property fmtid="{D5CDD505-2E9C-101B-9397-08002B2CF9AE}" pid="8" name="MSIP_Label_234ea0fa-41da-4eb0-b95e-07c328641c0b_ContentBits">
    <vt:lpwstr>0</vt:lpwstr>
  </property>
</Properties>
</file>