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STAT1\statslib\Key Economic and Social Indicators (KESI)\Key Economic and Social Indicators (KESI)\"/>
    </mc:Choice>
  </mc:AlternateContent>
  <xr:revisionPtr revIDLastSave="0" documentId="13_ncr:1_{3A956FD2-FCE3-46AC-AE01-D2D46716ED81}" xr6:coauthVersionLast="47" xr6:coauthVersionMax="47" xr10:uidLastSave="{00000000-0000-0000-0000-000000000000}"/>
  <bookViews>
    <workbookView xWindow="-105" yWindow="0" windowWidth="26010" windowHeight="20985" tabRatio="800" activeTab="4" xr2:uid="{A1703815-0212-4128-B3DB-9DCF215F08F1}"/>
  </bookViews>
  <sheets>
    <sheet name="Ch.6 External transactions" sheetId="1" r:id="rId1"/>
    <sheet name="6.1 International trade" sheetId="2" r:id="rId2"/>
    <sheet name="6.2 Balance on current account " sheetId="3" r:id="rId3"/>
    <sheet name="6.3 Terms of trade " sheetId="4" r:id="rId4"/>
    <sheet name="6.4 Exchange rates " sheetId="5" r:id="rId5"/>
    <sheet name="6.5 Foreign debt 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6" i="5" l="1"/>
  <c r="C667" i="5"/>
  <c r="C665" i="5"/>
  <c r="F149" i="6"/>
  <c r="E266" i="3"/>
  <c r="F266" i="3"/>
  <c r="D266" i="3"/>
  <c r="G266" i="2"/>
  <c r="C664" i="5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8" i="2"/>
  <c r="C663" i="5"/>
  <c r="F148" i="6"/>
  <c r="C662" i="5"/>
  <c r="E265" i="3"/>
  <c r="D265" i="3"/>
  <c r="F265" i="3" s="1"/>
  <c r="C661" i="5"/>
  <c r="G264" i="3"/>
  <c r="F147" i="6"/>
  <c r="C659" i="5"/>
  <c r="C660" i="5"/>
  <c r="E264" i="3"/>
  <c r="D264" i="3"/>
  <c r="F264" i="3" s="1"/>
  <c r="C658" i="5"/>
  <c r="C657" i="5"/>
  <c r="F146" i="6"/>
  <c r="C656" i="5"/>
  <c r="E263" i="3"/>
  <c r="D263" i="3"/>
  <c r="F263" i="3" s="1"/>
  <c r="C655" i="5"/>
  <c r="C654" i="5"/>
  <c r="F145" i="6"/>
  <c r="C653" i="5"/>
  <c r="E262" i="3"/>
  <c r="D262" i="3"/>
  <c r="F262" i="3" s="1"/>
  <c r="C652" i="5"/>
  <c r="C651" i="5"/>
  <c r="F144" i="6"/>
  <c r="C649" i="5"/>
  <c r="C650" i="5"/>
  <c r="E261" i="3"/>
  <c r="D261" i="3"/>
  <c r="F261" i="3" s="1"/>
  <c r="F143" i="6"/>
  <c r="C647" i="5"/>
  <c r="C648" i="5"/>
  <c r="E260" i="3"/>
  <c r="D260" i="3"/>
  <c r="F260" i="3" s="1"/>
  <c r="C646" i="5"/>
  <c r="C645" i="5"/>
  <c r="F142" i="6"/>
  <c r="C644" i="5"/>
  <c r="E259" i="3"/>
  <c r="G260" i="3"/>
  <c r="D259" i="3"/>
  <c r="F259" i="3" s="1"/>
  <c r="C643" i="5"/>
  <c r="C642" i="5" l="1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7" i="5"/>
  <c r="C546" i="5"/>
  <c r="C545" i="5"/>
  <c r="C544" i="5"/>
  <c r="C543" i="5"/>
  <c r="C542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E258" i="3" l="1"/>
  <c r="D258" i="3"/>
  <c r="F258" i="3" s="1"/>
  <c r="E257" i="3"/>
  <c r="D257" i="3"/>
  <c r="F257" i="3" s="1"/>
  <c r="G256" i="3"/>
  <c r="E256" i="3"/>
  <c r="D256" i="3"/>
  <c r="F256" i="3" s="1"/>
  <c r="E255" i="3"/>
  <c r="D255" i="3"/>
  <c r="F255" i="3" s="1"/>
  <c r="E254" i="3"/>
  <c r="D254" i="3"/>
  <c r="F254" i="3" s="1"/>
  <c r="E253" i="3"/>
  <c r="D253" i="3"/>
  <c r="F253" i="3" s="1"/>
  <c r="G252" i="3"/>
  <c r="E252" i="3"/>
  <c r="D252" i="3"/>
  <c r="F252" i="3" s="1"/>
  <c r="E251" i="3"/>
  <c r="D251" i="3"/>
  <c r="F251" i="3" s="1"/>
  <c r="E250" i="3"/>
  <c r="D250" i="3"/>
  <c r="F250" i="3" s="1"/>
  <c r="E249" i="3"/>
  <c r="D249" i="3"/>
  <c r="F249" i="3" s="1"/>
  <c r="G248" i="3"/>
  <c r="E248" i="3"/>
  <c r="D248" i="3"/>
  <c r="F248" i="3" s="1"/>
  <c r="E247" i="3"/>
  <c r="D247" i="3"/>
  <c r="F247" i="3" s="1"/>
  <c r="E246" i="3"/>
  <c r="D246" i="3"/>
  <c r="F246" i="3" s="1"/>
  <c r="E245" i="3"/>
  <c r="D245" i="3"/>
  <c r="F245" i="3" s="1"/>
  <c r="G244" i="3"/>
  <c r="E244" i="3"/>
  <c r="D244" i="3"/>
  <c r="F244" i="3" s="1"/>
  <c r="E243" i="3"/>
  <c r="D243" i="3"/>
  <c r="F243" i="3" s="1"/>
  <c r="E242" i="3"/>
  <c r="D242" i="3"/>
  <c r="F242" i="3" s="1"/>
  <c r="E241" i="3"/>
  <c r="D241" i="3"/>
  <c r="F241" i="3" s="1"/>
  <c r="G240" i="3"/>
  <c r="E240" i="3"/>
  <c r="D240" i="3"/>
  <c r="F240" i="3" s="1"/>
  <c r="E239" i="3"/>
  <c r="D239" i="3"/>
  <c r="F239" i="3" s="1"/>
  <c r="E238" i="3"/>
  <c r="D238" i="3"/>
  <c r="F238" i="3" s="1"/>
  <c r="E237" i="3"/>
  <c r="D237" i="3"/>
  <c r="F237" i="3" s="1"/>
  <c r="G236" i="3"/>
  <c r="E236" i="3"/>
  <c r="D236" i="3"/>
  <c r="F236" i="3" s="1"/>
  <c r="E235" i="3"/>
  <c r="D235" i="3"/>
  <c r="F235" i="3" s="1"/>
  <c r="E234" i="3"/>
  <c r="D234" i="3"/>
  <c r="F234" i="3" s="1"/>
  <c r="E233" i="3"/>
  <c r="D233" i="3"/>
  <c r="F233" i="3" s="1"/>
  <c r="G232" i="3"/>
  <c r="E232" i="3"/>
  <c r="D232" i="3"/>
  <c r="F232" i="3" s="1"/>
  <c r="E231" i="3"/>
  <c r="D231" i="3"/>
  <c r="F231" i="3" s="1"/>
  <c r="E230" i="3"/>
  <c r="D230" i="3"/>
  <c r="F230" i="3" s="1"/>
  <c r="E229" i="3"/>
  <c r="D229" i="3"/>
  <c r="F229" i="3" s="1"/>
  <c r="G228" i="3"/>
  <c r="E228" i="3"/>
  <c r="D228" i="3"/>
  <c r="F228" i="3" s="1"/>
  <c r="E227" i="3"/>
  <c r="D227" i="3"/>
  <c r="F227" i="3" s="1"/>
  <c r="E226" i="3"/>
  <c r="D226" i="3"/>
  <c r="F226" i="3" s="1"/>
  <c r="E225" i="3"/>
  <c r="D225" i="3"/>
  <c r="F225" i="3" s="1"/>
  <c r="G224" i="3"/>
  <c r="E224" i="3"/>
  <c r="D224" i="3"/>
  <c r="F224" i="3" s="1"/>
  <c r="E223" i="3"/>
  <c r="D223" i="3"/>
  <c r="F223" i="3" s="1"/>
  <c r="E222" i="3"/>
  <c r="D222" i="3"/>
  <c r="F222" i="3" s="1"/>
  <c r="E221" i="3"/>
  <c r="D221" i="3"/>
  <c r="F221" i="3" s="1"/>
  <c r="G220" i="3"/>
  <c r="E220" i="3"/>
  <c r="D220" i="3"/>
  <c r="F220" i="3" s="1"/>
  <c r="E219" i="3"/>
  <c r="D219" i="3"/>
  <c r="F219" i="3" s="1"/>
  <c r="E218" i="3"/>
  <c r="D218" i="3"/>
  <c r="F218" i="3" s="1"/>
  <c r="E217" i="3"/>
  <c r="D217" i="3"/>
  <c r="F217" i="3" s="1"/>
  <c r="G216" i="3"/>
  <c r="E216" i="3"/>
  <c r="D216" i="3"/>
  <c r="F216" i="3" s="1"/>
  <c r="E215" i="3"/>
  <c r="D215" i="3"/>
  <c r="F215" i="3" s="1"/>
  <c r="E214" i="3"/>
  <c r="D214" i="3"/>
  <c r="F214" i="3" s="1"/>
  <c r="E213" i="3"/>
  <c r="D213" i="3"/>
  <c r="F213" i="3" s="1"/>
  <c r="G212" i="3"/>
  <c r="E212" i="3"/>
  <c r="D212" i="3"/>
  <c r="F212" i="3" s="1"/>
  <c r="E211" i="3"/>
  <c r="D211" i="3"/>
  <c r="F211" i="3" s="1"/>
  <c r="E210" i="3"/>
  <c r="D210" i="3"/>
  <c r="F210" i="3" s="1"/>
  <c r="E209" i="3"/>
  <c r="D209" i="3"/>
  <c r="F209" i="3" s="1"/>
  <c r="G208" i="3"/>
  <c r="E208" i="3"/>
  <c r="D208" i="3"/>
  <c r="F208" i="3" s="1"/>
  <c r="E207" i="3"/>
  <c r="D207" i="3"/>
  <c r="F207" i="3" s="1"/>
  <c r="E206" i="3"/>
  <c r="D206" i="3"/>
  <c r="F206" i="3" s="1"/>
  <c r="E205" i="3"/>
  <c r="D205" i="3"/>
  <c r="F205" i="3" s="1"/>
  <c r="G204" i="3"/>
  <c r="E204" i="3"/>
  <c r="D204" i="3"/>
  <c r="F204" i="3" s="1"/>
  <c r="E203" i="3"/>
  <c r="D203" i="3"/>
  <c r="F203" i="3" s="1"/>
  <c r="E202" i="3"/>
  <c r="D202" i="3"/>
  <c r="F202" i="3" s="1"/>
  <c r="E201" i="3"/>
  <c r="D201" i="3"/>
  <c r="F201" i="3" s="1"/>
  <c r="G200" i="3"/>
  <c r="E200" i="3"/>
  <c r="D200" i="3"/>
  <c r="F200" i="3" s="1"/>
  <c r="E199" i="3"/>
  <c r="D199" i="3"/>
  <c r="F199" i="3" s="1"/>
  <c r="E198" i="3"/>
  <c r="D198" i="3"/>
  <c r="F198" i="3" s="1"/>
  <c r="E197" i="3"/>
  <c r="D197" i="3"/>
  <c r="F197" i="3" s="1"/>
  <c r="G196" i="3"/>
  <c r="E196" i="3"/>
  <c r="D196" i="3"/>
  <c r="F196" i="3" s="1"/>
  <c r="E195" i="3"/>
  <c r="D195" i="3"/>
  <c r="F195" i="3" s="1"/>
  <c r="E194" i="3"/>
  <c r="D194" i="3"/>
  <c r="F194" i="3" s="1"/>
  <c r="E193" i="3"/>
  <c r="D193" i="3"/>
  <c r="F193" i="3" s="1"/>
  <c r="G192" i="3"/>
  <c r="E192" i="3"/>
  <c r="D192" i="3"/>
  <c r="F192" i="3" s="1"/>
  <c r="E191" i="3"/>
  <c r="D191" i="3"/>
  <c r="F191" i="3" s="1"/>
  <c r="E190" i="3"/>
  <c r="D190" i="3"/>
  <c r="F190" i="3" s="1"/>
  <c r="E189" i="3"/>
  <c r="D189" i="3"/>
  <c r="F189" i="3" s="1"/>
  <c r="G188" i="3"/>
  <c r="E188" i="3"/>
  <c r="D188" i="3"/>
  <c r="F188" i="3" s="1"/>
  <c r="E187" i="3"/>
  <c r="D187" i="3"/>
  <c r="F187" i="3" s="1"/>
  <c r="E186" i="3"/>
  <c r="D186" i="3"/>
  <c r="F186" i="3" s="1"/>
  <c r="E185" i="3"/>
  <c r="D185" i="3"/>
  <c r="F185" i="3" s="1"/>
  <c r="G184" i="3"/>
  <c r="E184" i="3"/>
  <c r="D184" i="3"/>
  <c r="F184" i="3" s="1"/>
  <c r="E183" i="3"/>
  <c r="D183" i="3"/>
  <c r="F183" i="3" s="1"/>
  <c r="E182" i="3"/>
  <c r="D182" i="3"/>
  <c r="F182" i="3" s="1"/>
  <c r="E181" i="3"/>
  <c r="D181" i="3"/>
  <c r="F181" i="3" s="1"/>
  <c r="G180" i="3"/>
  <c r="E180" i="3"/>
  <c r="D180" i="3"/>
  <c r="F180" i="3" s="1"/>
  <c r="E179" i="3"/>
  <c r="D179" i="3"/>
  <c r="F179" i="3" s="1"/>
  <c r="E178" i="3"/>
  <c r="D178" i="3"/>
  <c r="F178" i="3" s="1"/>
  <c r="E177" i="3"/>
  <c r="D177" i="3"/>
  <c r="F177" i="3" s="1"/>
  <c r="G176" i="3"/>
  <c r="E176" i="3"/>
  <c r="D176" i="3"/>
  <c r="F176" i="3" s="1"/>
  <c r="E175" i="3"/>
  <c r="D175" i="3"/>
  <c r="F175" i="3" s="1"/>
  <c r="E174" i="3"/>
  <c r="D174" i="3"/>
  <c r="F174" i="3" s="1"/>
  <c r="E173" i="3"/>
  <c r="D173" i="3"/>
  <c r="F173" i="3" s="1"/>
  <c r="G172" i="3"/>
  <c r="E172" i="3"/>
  <c r="D172" i="3"/>
  <c r="F172" i="3" s="1"/>
  <c r="E171" i="3"/>
  <c r="D171" i="3"/>
  <c r="F171" i="3" s="1"/>
  <c r="E170" i="3"/>
  <c r="D170" i="3"/>
  <c r="F170" i="3" s="1"/>
  <c r="E169" i="3"/>
  <c r="D169" i="3"/>
  <c r="F169" i="3" s="1"/>
  <c r="G168" i="3"/>
  <c r="E168" i="3"/>
  <c r="D168" i="3"/>
  <c r="F168" i="3" s="1"/>
  <c r="E167" i="3"/>
  <c r="D167" i="3"/>
  <c r="F167" i="3" s="1"/>
  <c r="E166" i="3"/>
  <c r="D166" i="3"/>
  <c r="F166" i="3" s="1"/>
  <c r="E165" i="3"/>
  <c r="D165" i="3"/>
  <c r="F165" i="3" s="1"/>
  <c r="G164" i="3"/>
  <c r="E164" i="3"/>
  <c r="D164" i="3"/>
  <c r="F164" i="3" s="1"/>
  <c r="E163" i="3"/>
  <c r="D163" i="3"/>
  <c r="F163" i="3" s="1"/>
  <c r="E162" i="3"/>
  <c r="D162" i="3"/>
  <c r="F162" i="3" s="1"/>
  <c r="E161" i="3"/>
  <c r="D161" i="3"/>
  <c r="F161" i="3" s="1"/>
  <c r="G160" i="3"/>
  <c r="E160" i="3"/>
  <c r="D160" i="3"/>
  <c r="F160" i="3" s="1"/>
  <c r="E159" i="3"/>
  <c r="D159" i="3"/>
  <c r="F159" i="3" s="1"/>
  <c r="E158" i="3"/>
  <c r="D158" i="3"/>
  <c r="F158" i="3" s="1"/>
  <c r="E157" i="3"/>
  <c r="D157" i="3"/>
  <c r="F157" i="3" s="1"/>
  <c r="G156" i="3"/>
  <c r="E156" i="3"/>
  <c r="D156" i="3"/>
  <c r="F156" i="3" s="1"/>
  <c r="E155" i="3"/>
  <c r="D155" i="3"/>
  <c r="F155" i="3" s="1"/>
  <c r="E154" i="3"/>
  <c r="D154" i="3"/>
  <c r="F154" i="3" s="1"/>
  <c r="E153" i="3"/>
  <c r="D153" i="3"/>
  <c r="F153" i="3" s="1"/>
  <c r="G152" i="3"/>
  <c r="E152" i="3"/>
  <c r="D152" i="3"/>
  <c r="F152" i="3" s="1"/>
  <c r="E151" i="3"/>
  <c r="D151" i="3"/>
  <c r="F151" i="3" s="1"/>
  <c r="E150" i="3"/>
  <c r="D150" i="3"/>
  <c r="F150" i="3" s="1"/>
  <c r="E149" i="3"/>
  <c r="D149" i="3"/>
  <c r="F149" i="3" s="1"/>
  <c r="G148" i="3"/>
  <c r="E148" i="3"/>
  <c r="D148" i="3"/>
  <c r="F148" i="3" s="1"/>
  <c r="E147" i="3"/>
  <c r="D147" i="3"/>
  <c r="F147" i="3" s="1"/>
  <c r="E146" i="3"/>
  <c r="D146" i="3"/>
  <c r="F146" i="3" s="1"/>
  <c r="E145" i="3"/>
  <c r="D145" i="3"/>
  <c r="F145" i="3" s="1"/>
  <c r="G144" i="3"/>
  <c r="E144" i="3"/>
  <c r="D144" i="3"/>
  <c r="F144" i="3" s="1"/>
  <c r="E143" i="3"/>
  <c r="D143" i="3"/>
  <c r="F143" i="3" s="1"/>
  <c r="E142" i="3"/>
  <c r="D142" i="3"/>
  <c r="F142" i="3" s="1"/>
  <c r="E141" i="3"/>
  <c r="D141" i="3"/>
  <c r="F141" i="3" s="1"/>
  <c r="G140" i="3"/>
  <c r="E140" i="3"/>
  <c r="D140" i="3"/>
  <c r="F140" i="3" s="1"/>
  <c r="E139" i="3"/>
  <c r="D139" i="3"/>
  <c r="F139" i="3" s="1"/>
  <c r="E138" i="3"/>
  <c r="D138" i="3"/>
  <c r="F138" i="3" s="1"/>
  <c r="E137" i="3"/>
  <c r="D137" i="3"/>
  <c r="F137" i="3" s="1"/>
  <c r="G136" i="3"/>
  <c r="E136" i="3"/>
  <c r="D136" i="3"/>
  <c r="F136" i="3" s="1"/>
  <c r="E135" i="3"/>
  <c r="D135" i="3"/>
  <c r="F135" i="3" s="1"/>
  <c r="E134" i="3"/>
  <c r="D134" i="3"/>
  <c r="F134" i="3" s="1"/>
  <c r="E133" i="3"/>
  <c r="D133" i="3"/>
  <c r="F133" i="3" s="1"/>
  <c r="G132" i="3"/>
  <c r="E132" i="3"/>
  <c r="D132" i="3"/>
  <c r="F132" i="3" s="1"/>
  <c r="E131" i="3"/>
  <c r="D131" i="3"/>
  <c r="F131" i="3" s="1"/>
  <c r="E130" i="3"/>
  <c r="D130" i="3"/>
  <c r="F130" i="3" s="1"/>
  <c r="E129" i="3"/>
  <c r="D129" i="3"/>
  <c r="F129" i="3" s="1"/>
  <c r="G128" i="3"/>
  <c r="E128" i="3"/>
  <c r="D128" i="3"/>
  <c r="F128" i="3" s="1"/>
  <c r="E127" i="3"/>
  <c r="D127" i="3"/>
  <c r="F127" i="3" s="1"/>
  <c r="E126" i="3"/>
  <c r="D126" i="3"/>
  <c r="F126" i="3" s="1"/>
  <c r="E125" i="3"/>
  <c r="D125" i="3"/>
  <c r="F125" i="3" s="1"/>
  <c r="G124" i="3"/>
  <c r="E124" i="3"/>
  <c r="D124" i="3"/>
  <c r="F124" i="3" s="1"/>
  <c r="E123" i="3"/>
  <c r="D123" i="3"/>
  <c r="F123" i="3" s="1"/>
  <c r="E122" i="3"/>
  <c r="D122" i="3"/>
  <c r="F122" i="3" s="1"/>
  <c r="E121" i="3"/>
  <c r="D121" i="3"/>
  <c r="F121" i="3" s="1"/>
  <c r="G120" i="3"/>
  <c r="E120" i="3"/>
  <c r="D120" i="3"/>
  <c r="F120" i="3" s="1"/>
  <c r="E119" i="3"/>
  <c r="D119" i="3"/>
  <c r="F119" i="3" s="1"/>
  <c r="E118" i="3"/>
  <c r="D118" i="3"/>
  <c r="F118" i="3" s="1"/>
  <c r="E117" i="3"/>
  <c r="D117" i="3"/>
  <c r="F117" i="3" s="1"/>
  <c r="G116" i="3"/>
  <c r="E116" i="3"/>
  <c r="D116" i="3"/>
  <c r="F116" i="3" s="1"/>
  <c r="E115" i="3"/>
  <c r="D115" i="3"/>
  <c r="F115" i="3" s="1"/>
  <c r="E114" i="3"/>
  <c r="D114" i="3"/>
  <c r="F114" i="3" s="1"/>
  <c r="E113" i="3"/>
  <c r="D113" i="3"/>
  <c r="F113" i="3" s="1"/>
  <c r="G112" i="3"/>
  <c r="E112" i="3"/>
  <c r="D112" i="3"/>
  <c r="F112" i="3" s="1"/>
  <c r="E111" i="3"/>
  <c r="D111" i="3"/>
  <c r="F111" i="3" s="1"/>
  <c r="E110" i="3"/>
  <c r="D110" i="3"/>
  <c r="F110" i="3" s="1"/>
  <c r="E109" i="3"/>
  <c r="D109" i="3"/>
  <c r="F109" i="3" s="1"/>
  <c r="G108" i="3"/>
  <c r="E108" i="3"/>
  <c r="D108" i="3"/>
  <c r="F108" i="3" s="1"/>
  <c r="E107" i="3"/>
  <c r="D107" i="3"/>
  <c r="F107" i="3" s="1"/>
  <c r="E106" i="3"/>
  <c r="D106" i="3"/>
  <c r="F106" i="3" s="1"/>
  <c r="E105" i="3"/>
  <c r="D105" i="3"/>
  <c r="F105" i="3" s="1"/>
  <c r="G104" i="3"/>
  <c r="E104" i="3"/>
  <c r="D104" i="3"/>
  <c r="F104" i="3" s="1"/>
  <c r="E103" i="3"/>
  <c r="D103" i="3"/>
  <c r="F103" i="3" s="1"/>
  <c r="E102" i="3"/>
  <c r="D102" i="3"/>
  <c r="F102" i="3" s="1"/>
  <c r="E101" i="3"/>
  <c r="D101" i="3"/>
  <c r="F101" i="3" s="1"/>
  <c r="G100" i="3"/>
  <c r="E100" i="3"/>
  <c r="D100" i="3"/>
  <c r="F100" i="3" s="1"/>
  <c r="E99" i="3"/>
  <c r="D99" i="3"/>
  <c r="F99" i="3" s="1"/>
  <c r="E98" i="3"/>
  <c r="D98" i="3"/>
  <c r="F98" i="3" s="1"/>
  <c r="E97" i="3"/>
  <c r="D97" i="3"/>
  <c r="F97" i="3" s="1"/>
  <c r="G96" i="3"/>
  <c r="E96" i="3"/>
  <c r="D96" i="3"/>
  <c r="F96" i="3" s="1"/>
  <c r="E95" i="3"/>
  <c r="D95" i="3"/>
  <c r="F95" i="3" s="1"/>
  <c r="E94" i="3"/>
  <c r="D94" i="3"/>
  <c r="F94" i="3" s="1"/>
  <c r="E93" i="3"/>
  <c r="D93" i="3"/>
  <c r="F93" i="3" s="1"/>
  <c r="G92" i="3"/>
  <c r="E92" i="3"/>
  <c r="D92" i="3"/>
  <c r="F92" i="3" s="1"/>
  <c r="E91" i="3"/>
  <c r="D91" i="3"/>
  <c r="F91" i="3" s="1"/>
  <c r="E90" i="3"/>
  <c r="D90" i="3"/>
  <c r="F90" i="3" s="1"/>
  <c r="E89" i="3"/>
  <c r="D89" i="3"/>
  <c r="F89" i="3" s="1"/>
  <c r="G88" i="3"/>
  <c r="E88" i="3"/>
  <c r="D88" i="3"/>
  <c r="F88" i="3" s="1"/>
  <c r="E87" i="3"/>
  <c r="D87" i="3"/>
  <c r="F87" i="3" s="1"/>
  <c r="E86" i="3"/>
  <c r="D86" i="3"/>
  <c r="F86" i="3" s="1"/>
  <c r="E85" i="3"/>
  <c r="D85" i="3"/>
  <c r="F85" i="3" s="1"/>
  <c r="G84" i="3"/>
  <c r="E84" i="3"/>
  <c r="D84" i="3"/>
  <c r="F84" i="3" s="1"/>
  <c r="E83" i="3"/>
  <c r="D83" i="3"/>
  <c r="F83" i="3" s="1"/>
  <c r="E82" i="3"/>
  <c r="D82" i="3"/>
  <c r="F82" i="3" s="1"/>
  <c r="E81" i="3"/>
  <c r="D81" i="3"/>
  <c r="F81" i="3" s="1"/>
  <c r="G80" i="3"/>
  <c r="E80" i="3"/>
  <c r="D80" i="3"/>
  <c r="F80" i="3" s="1"/>
  <c r="E79" i="3"/>
  <c r="D79" i="3"/>
  <c r="F79" i="3" s="1"/>
  <c r="E78" i="3"/>
  <c r="D78" i="3"/>
  <c r="F78" i="3" s="1"/>
  <c r="E77" i="3"/>
  <c r="D77" i="3"/>
  <c r="F77" i="3" s="1"/>
  <c r="G76" i="3"/>
  <c r="E76" i="3"/>
  <c r="D76" i="3"/>
  <c r="F76" i="3" s="1"/>
  <c r="E75" i="3"/>
  <c r="D75" i="3"/>
  <c r="F75" i="3" s="1"/>
  <c r="E74" i="3"/>
  <c r="D74" i="3"/>
  <c r="F74" i="3" s="1"/>
  <c r="E73" i="3"/>
  <c r="D73" i="3"/>
  <c r="F73" i="3" s="1"/>
  <c r="G72" i="3"/>
  <c r="E72" i="3"/>
  <c r="D72" i="3"/>
  <c r="F72" i="3" s="1"/>
  <c r="E71" i="3"/>
  <c r="D71" i="3"/>
  <c r="F71" i="3" s="1"/>
  <c r="E70" i="3"/>
  <c r="D70" i="3"/>
  <c r="F70" i="3" s="1"/>
  <c r="E69" i="3"/>
  <c r="D69" i="3"/>
  <c r="F69" i="3" s="1"/>
  <c r="G68" i="3"/>
  <c r="E68" i="3"/>
  <c r="D68" i="3"/>
  <c r="F68" i="3" s="1"/>
  <c r="E67" i="3"/>
  <c r="D67" i="3"/>
  <c r="F67" i="3" s="1"/>
  <c r="E66" i="3"/>
  <c r="D66" i="3"/>
  <c r="F66" i="3" s="1"/>
  <c r="E65" i="3"/>
  <c r="D65" i="3"/>
  <c r="F65" i="3" s="1"/>
  <c r="G64" i="3"/>
  <c r="E64" i="3"/>
  <c r="D64" i="3"/>
  <c r="F64" i="3" s="1"/>
  <c r="E63" i="3"/>
  <c r="D63" i="3"/>
  <c r="F63" i="3" s="1"/>
  <c r="E62" i="3"/>
  <c r="D62" i="3"/>
  <c r="F62" i="3" s="1"/>
  <c r="E61" i="3"/>
  <c r="D61" i="3"/>
  <c r="F61" i="3" s="1"/>
  <c r="G60" i="3"/>
  <c r="E60" i="3"/>
  <c r="D60" i="3"/>
  <c r="F60" i="3" s="1"/>
  <c r="E59" i="3"/>
  <c r="D59" i="3"/>
  <c r="F59" i="3" s="1"/>
  <c r="E58" i="3"/>
  <c r="D58" i="3"/>
  <c r="F58" i="3" s="1"/>
  <c r="E57" i="3"/>
  <c r="D57" i="3"/>
  <c r="F57" i="3" s="1"/>
  <c r="G56" i="3"/>
  <c r="E56" i="3"/>
  <c r="D56" i="3"/>
  <c r="F56" i="3" s="1"/>
  <c r="E55" i="3"/>
  <c r="D55" i="3"/>
  <c r="F55" i="3" s="1"/>
  <c r="E54" i="3"/>
  <c r="D54" i="3"/>
  <c r="F54" i="3" s="1"/>
  <c r="E53" i="3"/>
  <c r="D53" i="3"/>
  <c r="F53" i="3" s="1"/>
  <c r="G52" i="3"/>
  <c r="E52" i="3"/>
  <c r="D52" i="3"/>
  <c r="F52" i="3" s="1"/>
  <c r="E51" i="3"/>
  <c r="D51" i="3"/>
  <c r="F51" i="3" s="1"/>
  <c r="E50" i="3"/>
  <c r="D50" i="3"/>
  <c r="F50" i="3" s="1"/>
  <c r="E49" i="3"/>
  <c r="D49" i="3"/>
  <c r="F49" i="3" s="1"/>
  <c r="G48" i="3"/>
  <c r="E48" i="3"/>
  <c r="D48" i="3"/>
  <c r="F48" i="3" s="1"/>
  <c r="E47" i="3"/>
  <c r="D47" i="3"/>
  <c r="F47" i="3" s="1"/>
  <c r="E46" i="3"/>
  <c r="D46" i="3"/>
  <c r="F46" i="3" s="1"/>
  <c r="E45" i="3"/>
  <c r="D45" i="3"/>
  <c r="F45" i="3" s="1"/>
  <c r="G44" i="3"/>
  <c r="E44" i="3"/>
  <c r="D44" i="3"/>
  <c r="F44" i="3" s="1"/>
  <c r="E43" i="3"/>
  <c r="D43" i="3"/>
  <c r="F43" i="3" s="1"/>
  <c r="E42" i="3"/>
  <c r="D42" i="3"/>
  <c r="F42" i="3" s="1"/>
  <c r="E41" i="3"/>
  <c r="D41" i="3"/>
  <c r="F41" i="3" s="1"/>
  <c r="G40" i="3"/>
  <c r="E40" i="3"/>
  <c r="D40" i="3"/>
  <c r="F40" i="3" s="1"/>
  <c r="E39" i="3"/>
  <c r="D39" i="3"/>
  <c r="F39" i="3" s="1"/>
  <c r="E38" i="3"/>
  <c r="D38" i="3"/>
  <c r="F38" i="3" s="1"/>
  <c r="E37" i="3"/>
  <c r="D37" i="3"/>
  <c r="F37" i="3" s="1"/>
  <c r="G36" i="3"/>
  <c r="E36" i="3"/>
  <c r="D36" i="3"/>
  <c r="F36" i="3" s="1"/>
  <c r="E35" i="3"/>
  <c r="D35" i="3"/>
  <c r="F35" i="3" s="1"/>
  <c r="E34" i="3"/>
  <c r="D34" i="3"/>
  <c r="F34" i="3" s="1"/>
  <c r="E33" i="3"/>
  <c r="D33" i="3"/>
  <c r="F33" i="3" s="1"/>
  <c r="G32" i="3"/>
  <c r="E32" i="3"/>
  <c r="D32" i="3"/>
  <c r="F32" i="3" s="1"/>
  <c r="E31" i="3"/>
  <c r="D31" i="3"/>
  <c r="F31" i="3" s="1"/>
  <c r="E30" i="3"/>
  <c r="D30" i="3"/>
  <c r="F30" i="3" s="1"/>
  <c r="E29" i="3"/>
  <c r="D29" i="3"/>
  <c r="F29" i="3" s="1"/>
  <c r="G28" i="3"/>
  <c r="E28" i="3"/>
  <c r="D28" i="3"/>
  <c r="F28" i="3" s="1"/>
  <c r="E27" i="3"/>
  <c r="D27" i="3"/>
  <c r="F27" i="3" s="1"/>
  <c r="E26" i="3"/>
  <c r="D26" i="3"/>
  <c r="F26" i="3" s="1"/>
  <c r="E25" i="3"/>
  <c r="D25" i="3"/>
  <c r="F25" i="3" s="1"/>
  <c r="G24" i="3"/>
  <c r="E24" i="3"/>
  <c r="D24" i="3"/>
  <c r="F24" i="3" s="1"/>
  <c r="E23" i="3"/>
  <c r="D23" i="3"/>
  <c r="F23" i="3" s="1"/>
  <c r="E22" i="3"/>
  <c r="D22" i="3"/>
  <c r="F22" i="3" s="1"/>
  <c r="E21" i="3"/>
  <c r="D21" i="3"/>
  <c r="F21" i="3" s="1"/>
  <c r="G20" i="3"/>
  <c r="E20" i="3"/>
  <c r="D20" i="3"/>
  <c r="F20" i="3" s="1"/>
  <c r="E19" i="3"/>
  <c r="D19" i="3"/>
  <c r="F19" i="3" s="1"/>
  <c r="E18" i="3"/>
  <c r="D18" i="3"/>
  <c r="F18" i="3" s="1"/>
  <c r="E17" i="3"/>
  <c r="D17" i="3"/>
  <c r="F17" i="3" s="1"/>
  <c r="G16" i="3"/>
  <c r="E16" i="3"/>
  <c r="D16" i="3"/>
  <c r="F16" i="3" s="1"/>
  <c r="E15" i="3"/>
  <c r="D15" i="3"/>
  <c r="F15" i="3" s="1"/>
  <c r="E14" i="3"/>
  <c r="D14" i="3"/>
  <c r="F14" i="3" s="1"/>
  <c r="E13" i="3"/>
  <c r="D13" i="3"/>
  <c r="F13" i="3" s="1"/>
  <c r="G12" i="3"/>
  <c r="E12" i="3"/>
  <c r="D12" i="3"/>
  <c r="F12" i="3" s="1"/>
  <c r="E11" i="3"/>
  <c r="D11" i="3"/>
  <c r="F11" i="3" s="1"/>
  <c r="E10" i="3"/>
  <c r="E9" i="3"/>
  <c r="E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nelsonp</author>
    <author>Paul Nelson</author>
  </authors>
  <commentList>
    <comment ref="B7" authorId="0" shapeId="0" xr:uid="{B073AB22-7EE1-4B17-821C-EFDAC2A10660}">
      <text>
        <r>
          <rPr>
            <b/>
            <sz val="8"/>
            <color indexed="81"/>
            <rFont val="Tahoma"/>
            <family val="2"/>
          </rPr>
          <t>nelsonp:</t>
        </r>
        <r>
          <rPr>
            <sz val="8"/>
            <color indexed="81"/>
            <rFont val="Tahoma"/>
            <family val="2"/>
          </rPr>
          <t xml:space="preserve">
Exports seas adj. updated from Table 1 of ABS 5368.0.
Series ID changed to A2718579F in August 2009 (was series ID = A2282991R prior to august 2009).</t>
        </r>
      </text>
    </comment>
    <comment ref="C7" authorId="1" shapeId="0" xr:uid="{70FCE97A-6093-40CC-A86A-89AF39CD4D9D}">
      <text>
        <r>
          <rPr>
            <b/>
            <sz val="8"/>
            <color indexed="81"/>
            <rFont val="Tahoma"/>
            <family val="2"/>
          </rPr>
          <t>Paul Nelson:</t>
        </r>
        <r>
          <rPr>
            <sz val="8"/>
            <color indexed="81"/>
            <rFont val="Tahoma"/>
            <family val="2"/>
          </rPr>
          <t xml:space="preserve">
Series ID is A2717883F, from August 2009 (was A592265K prior to August 2009).</t>
        </r>
      </text>
    </comment>
    <comment ref="F7" authorId="0" shapeId="0" xr:uid="{FEE9CD1A-5433-45B5-867D-907D4B0B8591}">
      <text>
        <r>
          <rPr>
            <b/>
            <sz val="8"/>
            <color indexed="81"/>
            <rFont val="Tahoma"/>
            <family val="2"/>
          </rPr>
          <t>nelsonp:</t>
        </r>
        <r>
          <rPr>
            <sz val="8"/>
            <color indexed="81"/>
            <rFont val="Tahoma"/>
            <family val="2"/>
          </rPr>
          <t xml:space="preserve">
Imports, seasonally adjusted.
Series ID is A2718582V from August 2009 (was A2282996A prior to august 2009).
From table 1 of 5368.0.
This data is then copied into column C (with the negative sign removed).
</t>
        </r>
      </text>
    </comment>
    <comment ref="G7" authorId="0" shapeId="0" xr:uid="{58D51E70-B6F6-4176-9400-B828B1A0240E}">
      <text>
        <r>
          <rPr>
            <b/>
            <sz val="8"/>
            <color indexed="81"/>
            <rFont val="Tahoma"/>
            <family val="2"/>
          </rPr>
          <t>nelsonp:</t>
        </r>
        <r>
          <rPr>
            <sz val="8"/>
            <color indexed="81"/>
            <rFont val="Tahoma"/>
            <family val="2"/>
          </rPr>
          <t xml:space="preserve">
Imports - seas. Adj.data  is copied from column H with the negative sign removed</t>
        </r>
      </text>
    </comment>
    <comment ref="H7" authorId="1" shapeId="0" xr:uid="{2A036672-ABA0-42DF-8A4F-F162718D6E1C}">
      <text>
        <r>
          <rPr>
            <b/>
            <sz val="8"/>
            <color indexed="81"/>
            <rFont val="Tahoma"/>
            <family val="2"/>
          </rPr>
          <t>Paul Nelson:</t>
        </r>
        <r>
          <rPr>
            <sz val="8"/>
            <color indexed="81"/>
            <rFont val="Tahoma"/>
            <family val="2"/>
          </rPr>
          <t xml:space="preserve">
Series ID is A2717891F, from August 2009 (was A592270C prior to August 2009).</t>
        </r>
      </text>
    </comment>
  </commentList>
</comments>
</file>

<file path=xl/sharedStrings.xml><?xml version="1.0" encoding="utf-8"?>
<sst xmlns="http://schemas.openxmlformats.org/spreadsheetml/2006/main" count="180" uniqueCount="137">
  <si>
    <t>Glossary</t>
  </si>
  <si>
    <t>Timeseries</t>
  </si>
  <si>
    <t>6.2 Balance on current account </t>
  </si>
  <si>
    <t>6.3 Terms of trade </t>
  </si>
  <si>
    <t>6.4 Exchange rates </t>
  </si>
  <si>
    <t>6.5 Foreign debt </t>
  </si>
  <si>
    <t>Chapter 6 External transactions</t>
  </si>
  <si>
    <t>6.1 International trade</t>
  </si>
  <si>
    <t>Derived</t>
  </si>
  <si>
    <t>Exports</t>
  </si>
  <si>
    <t>Imports</t>
  </si>
  <si>
    <t>fin year</t>
  </si>
  <si>
    <t>Seasonally adjusted</t>
  </si>
  <si>
    <t>Original</t>
  </si>
  <si>
    <t>$ Millions</t>
  </si>
  <si>
    <t>Annual total
 ($ Millions)</t>
  </si>
  <si>
    <t>Annual total 
($ Millions)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</si>
  <si>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</si>
  <si>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</si>
  <si>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</si>
  <si>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</si>
  <si>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</si>
  <si>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</si>
  <si>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</si>
  <si>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</si>
  <si>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</si>
  <si>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</si>
  <si>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</si>
  <si>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</si>
  <si>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</si>
  <si>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</si>
  <si>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</si>
  <si>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</si>
  <si>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</si>
  <si>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</si>
  <si>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</si>
  <si>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</si>
  <si>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</si>
  <si>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</si>
  <si>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</si>
  <si>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</si>
  <si>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</si>
  <si>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</si>
  <si>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</si>
  <si>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</si>
  <si>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</si>
  <si>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</si>
  <si>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</si>
  <si>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</si>
  <si>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</si>
  <si>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</si>
  <si>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</si>
  <si>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</si>
  <si>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</si>
  <si>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</si>
  <si>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</si>
  <si>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</si>
  <si>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</si>
  <si>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</si>
  <si>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</si>
  <si>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</si>
  <si>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</si>
  <si>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</si>
  <si>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</si>
  <si>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</si>
  <si>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</si>
  <si>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</si>
  <si>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6.2 Balance on current account</t>
  </si>
  <si>
    <t>Source: ABS, Balance of payments and international investment position (Table 1 &amp; 4)</t>
  </si>
  <si>
    <t>ABS, Australian national accounts: national income, expenditure and product (Table 1)</t>
  </si>
  <si>
    <t xml:space="preserve">A3533808F (T1) </t>
  </si>
  <si>
    <t>A3535187L  (T4)</t>
  </si>
  <si>
    <t>derived</t>
  </si>
  <si>
    <t>A2302467A</t>
  </si>
  <si>
    <t>A2304418T</t>
  </si>
  <si>
    <t>Balance on current account</t>
  </si>
  <si>
    <t>GDP current prices</t>
  </si>
  <si>
    <t>Seasonally Adjusted</t>
  </si>
  <si>
    <t>$ million</t>
  </si>
  <si>
    <t>12 mths ending ($ million)</t>
  </si>
  <si>
    <t>%  of GDP (quarterly)</t>
  </si>
  <si>
    <t>%  of GDP (12 mths ending)</t>
  </si>
  <si>
    <t>fin year ($ million)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</si>
  <si>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</si>
  <si>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</si>
  <si>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</si>
  <si>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</si>
  <si>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</si>
  <si>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</si>
  <si>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</si>
  <si>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</si>
  <si>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</si>
  <si>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</si>
  <si>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</si>
  <si>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</si>
  <si>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6.3 Terms of trade</t>
  </si>
  <si>
    <t>Source:  ABS, Balance of payments and international investment position (Table 5)</t>
  </si>
  <si>
    <t>A3535540R</t>
  </si>
  <si>
    <t>A3535541T</t>
  </si>
  <si>
    <t>A3534885C</t>
  </si>
  <si>
    <t>Implicit price deflator for exports of goods and services</t>
  </si>
  <si>
    <t>Implicit price deflator for Imports of goods and services</t>
  </si>
  <si>
    <t>Terms of Trade</t>
  </si>
  <si>
    <t>Index</t>
  </si>
  <si>
    <t>6.4 Exchange rates</t>
  </si>
  <si>
    <t>Source: RBA, Economic and financial statistics (Table F11)</t>
  </si>
  <si>
    <t>FXRTWI</t>
  </si>
  <si>
    <t>FXRUSD</t>
  </si>
  <si>
    <t>Trade weighted index</t>
  </si>
  <si>
    <t>$US per $Aus</t>
  </si>
  <si>
    <t>US cents per $Aus</t>
  </si>
  <si>
    <t>Month</t>
  </si>
  <si>
    <t>USD$</t>
  </si>
  <si>
    <t>US cents</t>
  </si>
  <si>
    <t>6.5 Foreign debt</t>
  </si>
  <si>
    <t>Source: ABS, Balance of payments and international investment position (Table 16)</t>
  </si>
  <si>
    <t>ABS, Australian national accounts: national income, expenditure and product</t>
  </si>
  <si>
    <t>A3374943R</t>
  </si>
  <si>
    <t>A3374935R</t>
  </si>
  <si>
    <t>A3374963X</t>
  </si>
  <si>
    <t>A3374925K</t>
  </si>
  <si>
    <t>Liabilities, Public Sector</t>
  </si>
  <si>
    <t>Liabilities, Private Sector</t>
  </si>
  <si>
    <t>Liabilities - Gross, total</t>
  </si>
  <si>
    <t>Net Foreign Debt</t>
  </si>
  <si>
    <t>Net Foreign Debt % of GDP</t>
  </si>
  <si>
    <t>Gross Domestic Product</t>
  </si>
  <si>
    <t>Quarter</t>
  </si>
  <si>
    <t>Per cent</t>
  </si>
  <si>
    <t xml:space="preserve"> </t>
  </si>
  <si>
    <t>Key Economic and Social Indicators Dashboard</t>
  </si>
  <si>
    <t>2021-22</t>
  </si>
  <si>
    <t>2022-23</t>
  </si>
  <si>
    <t>A3533876J</t>
  </si>
  <si>
    <t>A3533703K</t>
  </si>
  <si>
    <t>A3535190A</t>
  </si>
  <si>
    <t>A3535193J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</si>
</sst>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;\-0;0;@"/>
    <numFmt numFmtId="165" formatCode="0_)"/>
    <numFmt numFmtId="166" formatCode="mmm\ yy"/>
    <numFmt numFmtId="167" formatCode="0.0"/>
    <numFmt numFmtId="168" formatCode="0.0;\-0.0;0.0;@"/>
    <numFmt numFmtId="169" formatCode="0.0000"/>
    <numFmt numFmtId="170" formatCode="mmm\-yyyy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Geneva"/>
    </font>
    <font>
      <b/>
      <sz val="24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indexed="12"/>
      <name val="Geneva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192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3" fillId="0" borderId="0"/>
  </cellStyleXfs>
  <cellXfs count="55">
    <xf numFmtId="0" fontId="0" fillId="0" borderId="0" xfId="0"/>
    <xf numFmtId="0" fontId="0" fillId="2" borderId="0" xfId="0" applyFill="1"/>
    <xf numFmtId="0" fontId="1" fillId="0" borderId="0" xfId="1"/>
    <xf numFmtId="0" fontId="2" fillId="2" borderId="1" xfId="0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17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5" fillId="0" borderId="1" xfId="0" applyFont="1" applyBorder="1" applyAlignment="1">
      <alignment horizontal="right" wrapText="1"/>
    </xf>
    <xf numFmtId="166" fontId="5" fillId="0" borderId="0" xfId="0" applyNumberFormat="1" applyFont="1"/>
    <xf numFmtId="167" fontId="5" fillId="0" borderId="0" xfId="0" applyNumberFormat="1" applyFont="1"/>
    <xf numFmtId="0" fontId="5" fillId="0" borderId="0" xfId="0" quotePrefix="1" applyFont="1"/>
    <xf numFmtId="166" fontId="5" fillId="0" borderId="0" xfId="0" quotePrefix="1" applyNumberFormat="1" applyFont="1"/>
    <xf numFmtId="0" fontId="4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168" fontId="5" fillId="0" borderId="0" xfId="0" applyNumberFormat="1" applyFont="1"/>
    <xf numFmtId="2" fontId="5" fillId="0" borderId="0" xfId="0" applyNumberFormat="1" applyFont="1"/>
    <xf numFmtId="169" fontId="5" fillId="0" borderId="0" xfId="0" applyNumberFormat="1" applyFont="1"/>
    <xf numFmtId="0" fontId="4" fillId="0" borderId="1" xfId="0" applyFont="1" applyBorder="1" applyAlignment="1">
      <alignment horizontal="right" wrapText="1"/>
    </xf>
    <xf numFmtId="167" fontId="5" fillId="0" borderId="0" xfId="0" applyNumberFormat="1" applyFont="1" applyAlignment="1">
      <alignment horizontal="right"/>
    </xf>
    <xf numFmtId="17" fontId="5" fillId="0" borderId="0" xfId="0" quotePrefix="1" applyNumberFormat="1" applyFont="1" applyAlignment="1">
      <alignment horizontal="right"/>
    </xf>
    <xf numFmtId="14" fontId="13" fillId="0" borderId="0" xfId="0" applyNumberFormat="1" applyFont="1"/>
    <xf numFmtId="169" fontId="1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14" fillId="0" borderId="0" xfId="0" applyNumberFormat="1" applyFont="1"/>
    <xf numFmtId="14" fontId="14" fillId="0" borderId="0" xfId="0" applyNumberFormat="1" applyFont="1" applyAlignment="1">
      <alignment horizontal="center"/>
    </xf>
    <xf numFmtId="169" fontId="14" fillId="0" borderId="0" xfId="0" applyNumberFormat="1" applyFont="1" applyAlignment="1">
      <alignment horizontal="right"/>
    </xf>
    <xf numFmtId="14" fontId="5" fillId="0" borderId="0" xfId="0" applyNumberFormat="1" applyFont="1"/>
    <xf numFmtId="169" fontId="5" fillId="0" borderId="0" xfId="0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169" fontId="14" fillId="0" borderId="0" xfId="5" applyNumberFormat="1" applyFont="1" applyAlignment="1" applyProtection="1">
      <alignment horizontal="right"/>
      <protection hidden="1"/>
    </xf>
    <xf numFmtId="167" fontId="14" fillId="0" borderId="0" xfId="5" applyNumberFormat="1" applyFont="1" applyAlignment="1" applyProtection="1">
      <alignment horizontal="right"/>
      <protection hidden="1"/>
    </xf>
    <xf numFmtId="0" fontId="1" fillId="2" borderId="0" xfId="1" applyFill="1"/>
    <xf numFmtId="164" fontId="17" fillId="0" borderId="0" xfId="0" applyNumberFormat="1" applyFont="1"/>
    <xf numFmtId="169" fontId="18" fillId="0" borderId="0" xfId="5" applyNumberFormat="1" applyFont="1" applyAlignment="1" applyProtection="1">
      <alignment horizontal="right"/>
      <protection hidden="1"/>
    </xf>
    <xf numFmtId="167" fontId="18" fillId="0" borderId="0" xfId="5" applyNumberFormat="1" applyFont="1" applyAlignment="1" applyProtection="1">
      <alignment horizontal="right"/>
      <protection hidden="1"/>
    </xf>
    <xf numFmtId="168" fontId="17" fillId="0" borderId="0" xfId="0" applyNumberFormat="1" applyFont="1"/>
    <xf numFmtId="164" fontId="0" fillId="0" borderId="0" xfId="2" applyNumberFormat="1" applyFont="1"/>
    <xf numFmtId="170" fontId="17" fillId="0" borderId="0" xfId="0" applyNumberFormat="1" applyFont="1" applyAlignment="1">
      <alignment horizontal="left"/>
    </xf>
    <xf numFmtId="0" fontId="16" fillId="3" borderId="0" xfId="0" applyFont="1" applyFill="1" applyAlignment="1">
      <alignment horizontal="left" vertical="center" indent="13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9" fontId="18" fillId="0" borderId="0" xfId="5" applyNumberFormat="1" applyFont="1" applyFill="1" applyBorder="1" applyAlignment="1" applyProtection="1">
      <alignment horizontal="right"/>
      <protection hidden="1"/>
    </xf>
    <xf numFmtId="167" fontId="18" fillId="0" borderId="0" xfId="5" applyNumberFormat="1" applyFont="1" applyFill="1" applyBorder="1" applyAlignment="1" applyProtection="1">
      <alignment horizontal="right"/>
      <protection hidden="1"/>
    </xf>
  </cellXfs>
  <cellStyles count="12">
    <cellStyle name="Hyperlink" xfId="1" builtinId="8"/>
    <cellStyle name="Hyperlink 2" xfId="7" xr:uid="{DF0CFED6-DDB6-4CDE-BB52-19236F9ED1C5}"/>
    <cellStyle name="Normal" xfId="0" builtinId="0"/>
    <cellStyle name="Normal 15" xfId="4" xr:uid="{DDBEDEA3-EDA3-47EC-A67B-31817543A232}"/>
    <cellStyle name="Normal 16" xfId="6" xr:uid="{D7149B4A-3C3B-47ED-8B75-55749C4627DD}"/>
    <cellStyle name="Normal 17" xfId="3" xr:uid="{580FAE02-F33F-45E9-A46D-8DE9AB5006E9}"/>
    <cellStyle name="Normal 2" xfId="8" xr:uid="{CF210432-4559-4DBF-9DA8-2D7C8ACE76DB}"/>
    <cellStyle name="Normal 28" xfId="2" xr:uid="{2B143FF0-0750-4286-9939-C3CD3839ED6C}"/>
    <cellStyle name="Normal 3" xfId="9" xr:uid="{5602980F-D16B-47E5-8A84-957B3B388D92}"/>
    <cellStyle name="Normal 3 2" xfId="10" xr:uid="{ED0159B0-938B-44D4-AF0B-FEA30C4BEF52}"/>
    <cellStyle name="Normal 4" xfId="11" xr:uid="{123583C5-28ED-4D8D-81EE-D5E9CB29CC71}"/>
    <cellStyle name="Normal_F11HIST.XLS" xfId="5" xr:uid="{147B6D62-3A55-4EB0-8F4A-9C1ABA202C8F}"/>
  </cellStyles>
  <dxfs count="0"/>
  <tableStyles count="0" defaultTableStyle="TableStyleMedium2" defaultPivotStyle="PivotStyleLight16"/>
  <colors>
    <mruColors>
      <color rgb="FF033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1</xdr:col>
      <xdr:colOff>717097</xdr:colOff>
      <xdr:row>0</xdr:row>
      <xdr:rowOff>628651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9E4D80-DA15-46B2-84FB-B91F76E98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012372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h.gov.au/About_Parliament/Parliamentary_Departments/Parliamentary_Library/pubs/MSB/glossary" TargetMode="External"/><Relationship Id="rId1" Type="http://schemas.openxmlformats.org/officeDocument/2006/relationships/hyperlink" Target="https://www.aph.gov.au/About_Parliament/Parliamentary_Departments/Parliamentary_Library/pubs/Statistics_Dashboar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CE8F-F56C-4D21-A429-FC52EBEB4DF2}">
  <dimension ref="A1:I11"/>
  <sheetViews>
    <sheetView workbookViewId="0">
      <selection activeCell="M19" sqref="M19"/>
    </sheetView>
  </sheetViews>
  <sheetFormatPr defaultColWidth="9.140625" defaultRowHeight="15"/>
  <cols>
    <col min="1" max="1" width="5.140625" style="1" customWidth="1"/>
    <col min="2" max="2" width="42.85546875" style="1" customWidth="1"/>
    <col min="3" max="16384" width="9.140625" style="1"/>
  </cols>
  <sheetData>
    <row r="1" spans="1:9" ht="52.5" customHeight="1">
      <c r="A1" s="50" t="s">
        <v>6</v>
      </c>
      <c r="B1" s="50"/>
      <c r="C1" s="50"/>
      <c r="D1" s="50"/>
      <c r="E1" s="50"/>
      <c r="F1" s="50"/>
      <c r="G1" s="50"/>
      <c r="H1" s="50"/>
      <c r="I1" s="50"/>
    </row>
    <row r="3" spans="1:9">
      <c r="B3" s="2" t="s">
        <v>130</v>
      </c>
    </row>
    <row r="4" spans="1:9">
      <c r="B4" s="2" t="s">
        <v>0</v>
      </c>
    </row>
    <row r="6" spans="1:9" ht="15.75">
      <c r="B6" s="3" t="s">
        <v>1</v>
      </c>
    </row>
    <row r="7" spans="1:9">
      <c r="B7" s="43" t="s">
        <v>7</v>
      </c>
    </row>
    <row r="8" spans="1:9">
      <c r="B8" s="43" t="s">
        <v>2</v>
      </c>
    </row>
    <row r="9" spans="1:9">
      <c r="B9" s="43" t="s">
        <v>3</v>
      </c>
    </row>
    <row r="10" spans="1:9">
      <c r="B10" s="43" t="s">
        <v>4</v>
      </c>
    </row>
    <row r="11" spans="1:9">
      <c r="B11" s="43" t="s">
        <v>5</v>
      </c>
    </row>
  </sheetData>
  <mergeCells count="1">
    <mergeCell ref="A1:I1"/>
  </mergeCells>
  <hyperlinks>
    <hyperlink ref="B3" r:id="rId1" xr:uid="{63682DEE-C5AA-4F41-B7A7-DBF05A09B619}"/>
    <hyperlink ref="B4" r:id="rId2" display="https://www.aph.gov.au/About_Parliament/Parliamentary_Departments/Parliamentary_Library/pubs/MSB/glossary" xr:uid="{CE3E1A2C-5C35-4AC0-8493-053831E60C47}"/>
    <hyperlink ref="B7" location="'6.1 International trade'!A1" display="6.1 International trade" xr:uid="{3446A83A-ADC7-4497-91B9-C366D91C8DA4}"/>
    <hyperlink ref="B8" location="'6.2 Balance on current account '!A1" display="6.2 Balance on current account " xr:uid="{7765CD7E-C61F-4AEF-8847-1C051A8B047C}"/>
    <hyperlink ref="B9" location="'6.3 Terms of trade '!A1" display="6.3 Terms of trade " xr:uid="{1046B8B8-5848-4278-A6CF-46A05FE2DF5D}"/>
    <hyperlink ref="B10" location="'6.4 Exchange rates '!A1" display="6.4 Exchange rates " xr:uid="{9F039531-2FAE-4557-9B51-382EF406AB9F}"/>
    <hyperlink ref="B11" location="'6.5 Foreign debt '!A1" display="6.5 Foreign debt " xr:uid="{487C136D-BCB0-4FD9-9C47-5F9449985C1A}"/>
  </hyperlinks>
  <pageMargins left="0.7" right="0.7" top="0.75" bottom="0.75" header="0.3" footer="0.3"/>
  <pageSetup paperSize="9" orientation="portrait" horizontalDpi="300" verticalDpi="0" copies="0" r:id="rId3"/>
  <headerFooter>
    <oddHeader>&amp;C&amp;"Calibri"&amp;12&amp;KFF0000OFFICIAL&amp;1#</oddHeader>
    <oddFooter>&amp;C&amp;1#&amp;"Calibri"&amp;12&amp;KFF0000OFFICIAL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FAF4A-7A2A-43C8-9D0A-664C431B9E3F}">
  <dimension ref="A1:N623"/>
  <sheetViews>
    <sheetView workbookViewId="0">
      <pane ySplit="7" topLeftCell="A238" activePane="bottomLeft" state="frozen"/>
      <selection pane="bottomLeft" activeCell="F291" sqref="F291"/>
    </sheetView>
  </sheetViews>
  <sheetFormatPr defaultColWidth="9.140625" defaultRowHeight="15"/>
  <cols>
    <col min="1" max="1" width="9.140625" style="5"/>
    <col min="2" max="4" width="13.7109375" style="5" customWidth="1"/>
    <col min="5" max="5" width="2" style="5" customWidth="1"/>
    <col min="6" max="9" width="13.7109375" style="5" customWidth="1"/>
    <col min="10" max="10" width="13.7109375" style="6" customWidth="1"/>
    <col min="13" max="16384" width="9.140625" style="5"/>
  </cols>
  <sheetData>
    <row r="1" spans="1:14">
      <c r="A1" s="4" t="s">
        <v>7</v>
      </c>
      <c r="K1" s="5"/>
      <c r="L1" s="5"/>
    </row>
    <row r="2" spans="1:14">
      <c r="K2" s="5"/>
      <c r="L2" s="5"/>
    </row>
    <row r="3" spans="1:14">
      <c r="B3" s="7" t="s">
        <v>68</v>
      </c>
      <c r="K3" s="5"/>
      <c r="L3" s="5"/>
    </row>
    <row r="4" spans="1:14">
      <c r="B4" s="8" t="s">
        <v>135</v>
      </c>
      <c r="C4" s="8" t="s">
        <v>133</v>
      </c>
      <c r="D4" s="8" t="s">
        <v>8</v>
      </c>
      <c r="E4" s="8"/>
      <c r="F4" s="8" t="s">
        <v>136</v>
      </c>
      <c r="G4" s="8" t="s">
        <v>8</v>
      </c>
      <c r="H4" s="8" t="s">
        <v>134</v>
      </c>
      <c r="I4" s="8" t="s">
        <v>8</v>
      </c>
      <c r="K4" s="5"/>
      <c r="L4" s="5"/>
    </row>
    <row r="5" spans="1:14">
      <c r="B5" s="51" t="s">
        <v>9</v>
      </c>
      <c r="C5" s="51"/>
      <c r="D5" s="51"/>
      <c r="E5" s="9"/>
      <c r="F5" s="51" t="s">
        <v>10</v>
      </c>
      <c r="G5" s="51"/>
      <c r="H5" s="51"/>
      <c r="I5" s="51"/>
      <c r="J5" s="10" t="s">
        <v>11</v>
      </c>
      <c r="K5" s="5"/>
      <c r="L5" s="5"/>
    </row>
    <row r="6" spans="1:14" ht="30">
      <c r="B6" s="10" t="s">
        <v>12</v>
      </c>
      <c r="C6" s="10" t="s">
        <v>13</v>
      </c>
      <c r="D6" s="10" t="s">
        <v>13</v>
      </c>
      <c r="E6" s="10"/>
      <c r="F6" s="10" t="s">
        <v>12</v>
      </c>
      <c r="G6" s="10" t="s">
        <v>12</v>
      </c>
      <c r="H6" s="10" t="s">
        <v>13</v>
      </c>
      <c r="I6" s="10" t="s">
        <v>13</v>
      </c>
      <c r="K6" s="5"/>
      <c r="L6" s="5"/>
    </row>
    <row r="7" spans="1:14" s="12" customFormat="1" ht="30">
      <c r="A7" s="12" t="s">
        <v>111</v>
      </c>
      <c r="B7" s="10" t="s">
        <v>14</v>
      </c>
      <c r="C7" s="10" t="s">
        <v>14</v>
      </c>
      <c r="D7" s="10" t="s">
        <v>15</v>
      </c>
      <c r="E7" s="10"/>
      <c r="F7" s="10" t="s">
        <v>14</v>
      </c>
      <c r="G7" s="10" t="s">
        <v>14</v>
      </c>
      <c r="H7" s="10" t="s">
        <v>14</v>
      </c>
      <c r="I7" s="10" t="s">
        <v>16</v>
      </c>
    </row>
    <row r="8" spans="1:14">
      <c r="A8" s="49">
        <v>21794</v>
      </c>
      <c r="B8" s="44">
        <v>469</v>
      </c>
      <c r="C8" s="44">
        <v>465</v>
      </c>
      <c r="F8" s="44">
        <v>-531</v>
      </c>
      <c r="G8" s="5">
        <f t="shared" ref="G8:G58" si="0">IF(OR(F8=0,F8=" "),NA(),F8*(-1))</f>
        <v>531</v>
      </c>
      <c r="H8" s="44">
        <v>-532</v>
      </c>
      <c r="I8" s="14"/>
      <c r="K8" s="5"/>
      <c r="L8" s="5"/>
      <c r="N8" s="15"/>
    </row>
    <row r="9" spans="1:14">
      <c r="A9" s="49">
        <v>21885</v>
      </c>
      <c r="B9" s="44">
        <v>611</v>
      </c>
      <c r="C9" s="44">
        <v>612</v>
      </c>
      <c r="F9" s="44">
        <v>-578</v>
      </c>
      <c r="G9" s="5">
        <f t="shared" si="0"/>
        <v>578</v>
      </c>
      <c r="H9" s="44">
        <v>-565</v>
      </c>
      <c r="I9" s="14"/>
      <c r="K9" s="5"/>
      <c r="L9" s="5"/>
      <c r="N9" s="15"/>
    </row>
    <row r="10" spans="1:14">
      <c r="A10" s="49">
        <v>21976</v>
      </c>
      <c r="B10" s="44">
        <v>554</v>
      </c>
      <c r="C10" s="44">
        <v>557</v>
      </c>
      <c r="F10" s="44">
        <v>-590</v>
      </c>
      <c r="G10" s="5">
        <f t="shared" si="0"/>
        <v>590</v>
      </c>
      <c r="H10" s="44">
        <v>-596</v>
      </c>
      <c r="I10" s="14"/>
      <c r="K10" s="5"/>
      <c r="L10" s="5"/>
      <c r="N10" s="15"/>
    </row>
    <row r="11" spans="1:14">
      <c r="A11" s="49">
        <v>22068</v>
      </c>
      <c r="B11" s="44">
        <v>520</v>
      </c>
      <c r="C11" s="44">
        <v>521</v>
      </c>
      <c r="F11" s="44">
        <v>-632</v>
      </c>
      <c r="G11" s="5">
        <f t="shared" si="0"/>
        <v>632</v>
      </c>
      <c r="H11" s="44">
        <v>-639</v>
      </c>
      <c r="I11" s="14"/>
      <c r="K11" s="5"/>
      <c r="L11" s="5"/>
      <c r="N11" s="15"/>
    </row>
    <row r="12" spans="1:14">
      <c r="A12" s="49">
        <v>22160</v>
      </c>
      <c r="B12" s="44">
        <v>460</v>
      </c>
      <c r="C12" s="44">
        <v>456</v>
      </c>
      <c r="F12" s="44">
        <v>-669</v>
      </c>
      <c r="G12" s="5">
        <f t="shared" si="0"/>
        <v>669</v>
      </c>
      <c r="H12" s="44">
        <v>-672</v>
      </c>
      <c r="I12" s="14"/>
      <c r="K12" s="5"/>
      <c r="L12" s="5"/>
      <c r="N12" s="15"/>
    </row>
    <row r="13" spans="1:14">
      <c r="A13" s="49">
        <v>22251</v>
      </c>
      <c r="B13" s="44">
        <v>521</v>
      </c>
      <c r="C13" s="44">
        <v>522</v>
      </c>
      <c r="F13" s="44">
        <v>-685</v>
      </c>
      <c r="G13" s="5">
        <f t="shared" si="0"/>
        <v>685</v>
      </c>
      <c r="H13" s="44">
        <v>-670</v>
      </c>
      <c r="I13" s="14"/>
      <c r="K13" s="5"/>
      <c r="L13" s="5"/>
      <c r="N13" s="15"/>
    </row>
    <row r="14" spans="1:14">
      <c r="A14" s="49">
        <v>22341</v>
      </c>
      <c r="B14" s="44">
        <v>568</v>
      </c>
      <c r="C14" s="44">
        <v>571</v>
      </c>
      <c r="F14" s="44">
        <v>-684</v>
      </c>
      <c r="G14" s="5">
        <f t="shared" si="0"/>
        <v>684</v>
      </c>
      <c r="H14" s="44">
        <v>-688</v>
      </c>
      <c r="I14" s="14"/>
      <c r="K14" s="5"/>
      <c r="L14" s="5"/>
      <c r="N14" s="15"/>
    </row>
    <row r="15" spans="1:14">
      <c r="A15" s="49">
        <v>22433</v>
      </c>
      <c r="B15" s="44">
        <v>627</v>
      </c>
      <c r="C15" s="44">
        <v>627</v>
      </c>
      <c r="F15" s="44">
        <v>-598</v>
      </c>
      <c r="G15" s="5">
        <f t="shared" si="0"/>
        <v>598</v>
      </c>
      <c r="H15" s="44">
        <v>-606</v>
      </c>
      <c r="I15" s="14"/>
      <c r="K15" s="5"/>
      <c r="L15" s="5"/>
      <c r="N15" s="15"/>
    </row>
    <row r="16" spans="1:14">
      <c r="A16" s="49">
        <v>22525</v>
      </c>
      <c r="B16" s="44">
        <v>574</v>
      </c>
      <c r="C16" s="44">
        <v>569</v>
      </c>
      <c r="F16" s="44">
        <v>-531</v>
      </c>
      <c r="G16" s="5">
        <f t="shared" si="0"/>
        <v>531</v>
      </c>
      <c r="H16" s="44">
        <v>-534</v>
      </c>
      <c r="I16" s="14"/>
      <c r="K16" s="5"/>
      <c r="L16" s="5"/>
      <c r="N16" s="15"/>
    </row>
    <row r="17" spans="1:14">
      <c r="A17" s="49">
        <v>22616</v>
      </c>
      <c r="B17" s="44">
        <v>641</v>
      </c>
      <c r="C17" s="44">
        <v>643</v>
      </c>
      <c r="F17" s="44">
        <v>-523</v>
      </c>
      <c r="G17" s="5">
        <f t="shared" si="0"/>
        <v>523</v>
      </c>
      <c r="H17" s="44">
        <v>-510</v>
      </c>
      <c r="I17" s="14"/>
      <c r="K17" s="5"/>
      <c r="L17" s="5"/>
      <c r="N17" s="15"/>
    </row>
    <row r="18" spans="1:14">
      <c r="A18" s="49">
        <v>22706</v>
      </c>
      <c r="B18" s="44">
        <v>627</v>
      </c>
      <c r="C18" s="44">
        <v>630</v>
      </c>
      <c r="F18" s="44">
        <v>-577</v>
      </c>
      <c r="G18" s="5">
        <f t="shared" si="0"/>
        <v>577</v>
      </c>
      <c r="H18" s="44">
        <v>-578</v>
      </c>
      <c r="I18" s="14"/>
      <c r="K18" s="5"/>
      <c r="L18" s="5"/>
      <c r="N18" s="15"/>
    </row>
    <row r="19" spans="1:14">
      <c r="A19" s="49">
        <v>22798</v>
      </c>
      <c r="B19" s="44">
        <v>634</v>
      </c>
      <c r="C19" s="44">
        <v>634</v>
      </c>
      <c r="F19" s="44">
        <v>-613</v>
      </c>
      <c r="G19" s="5">
        <f t="shared" si="0"/>
        <v>613</v>
      </c>
      <c r="H19" s="44">
        <v>-621</v>
      </c>
      <c r="I19" s="14"/>
      <c r="K19" s="5"/>
      <c r="L19" s="5"/>
      <c r="N19" s="15"/>
    </row>
    <row r="20" spans="1:14">
      <c r="A20" s="49">
        <v>22890</v>
      </c>
      <c r="B20" s="44">
        <v>544</v>
      </c>
      <c r="C20" s="44">
        <v>539</v>
      </c>
      <c r="F20" s="44">
        <v>-648</v>
      </c>
      <c r="G20" s="5">
        <f t="shared" si="0"/>
        <v>648</v>
      </c>
      <c r="H20" s="44">
        <v>-656</v>
      </c>
      <c r="I20" s="14"/>
      <c r="K20" s="5"/>
      <c r="L20" s="5"/>
      <c r="N20" s="15"/>
    </row>
    <row r="21" spans="1:14">
      <c r="A21" s="49">
        <v>22981</v>
      </c>
      <c r="B21" s="44">
        <v>640</v>
      </c>
      <c r="C21" s="44">
        <v>642</v>
      </c>
      <c r="F21" s="44">
        <v>-667</v>
      </c>
      <c r="G21" s="5">
        <f t="shared" si="0"/>
        <v>667</v>
      </c>
      <c r="H21" s="44">
        <v>-652</v>
      </c>
      <c r="I21" s="14"/>
      <c r="K21" s="5"/>
      <c r="L21" s="5"/>
      <c r="N21" s="15"/>
    </row>
    <row r="22" spans="1:14">
      <c r="A22" s="49">
        <v>23071</v>
      </c>
      <c r="B22" s="44">
        <v>650</v>
      </c>
      <c r="C22" s="44">
        <v>653</v>
      </c>
      <c r="F22" s="44">
        <v>-659</v>
      </c>
      <c r="G22" s="5">
        <f t="shared" si="0"/>
        <v>659</v>
      </c>
      <c r="H22" s="44">
        <v>-656</v>
      </c>
      <c r="I22" s="14"/>
      <c r="K22" s="5"/>
      <c r="L22" s="5"/>
      <c r="N22" s="15"/>
    </row>
    <row r="23" spans="1:14">
      <c r="A23" s="49">
        <v>23163</v>
      </c>
      <c r="B23" s="44">
        <v>663</v>
      </c>
      <c r="C23" s="44">
        <v>663</v>
      </c>
      <c r="F23" s="44">
        <v>-685</v>
      </c>
      <c r="G23" s="5">
        <f t="shared" si="0"/>
        <v>685</v>
      </c>
      <c r="H23" s="44">
        <v>-692</v>
      </c>
      <c r="I23" s="14"/>
      <c r="K23" s="5"/>
      <c r="L23" s="5"/>
      <c r="N23" s="15"/>
    </row>
    <row r="24" spans="1:14">
      <c r="A24" s="49">
        <v>23255</v>
      </c>
      <c r="B24" s="44">
        <v>722</v>
      </c>
      <c r="C24" s="44">
        <v>717</v>
      </c>
      <c r="F24" s="44">
        <v>-684</v>
      </c>
      <c r="G24" s="5">
        <f t="shared" si="0"/>
        <v>684</v>
      </c>
      <c r="H24" s="44">
        <v>-697</v>
      </c>
      <c r="I24" s="14"/>
      <c r="K24" s="5"/>
      <c r="L24" s="5"/>
      <c r="N24" s="15"/>
    </row>
    <row r="25" spans="1:14">
      <c r="A25" s="49">
        <v>23346</v>
      </c>
      <c r="B25" s="44">
        <v>829</v>
      </c>
      <c r="C25" s="44">
        <v>831</v>
      </c>
      <c r="F25" s="44">
        <v>-693</v>
      </c>
      <c r="G25" s="5">
        <f t="shared" si="0"/>
        <v>693</v>
      </c>
      <c r="H25" s="44">
        <v>-677</v>
      </c>
      <c r="I25" s="14"/>
      <c r="K25" s="5"/>
      <c r="L25" s="5"/>
      <c r="N25" s="15"/>
    </row>
    <row r="26" spans="1:14">
      <c r="A26" s="49">
        <v>23437</v>
      </c>
      <c r="B26" s="44">
        <v>809</v>
      </c>
      <c r="C26" s="44">
        <v>812</v>
      </c>
      <c r="F26" s="44">
        <v>-742</v>
      </c>
      <c r="G26" s="5">
        <f t="shared" si="0"/>
        <v>742</v>
      </c>
      <c r="H26" s="44">
        <v>-736</v>
      </c>
      <c r="I26" s="14"/>
      <c r="K26" s="5"/>
      <c r="L26" s="5"/>
      <c r="N26" s="15"/>
    </row>
    <row r="27" spans="1:14">
      <c r="A27" s="49">
        <v>23529</v>
      </c>
      <c r="B27" s="44">
        <v>809</v>
      </c>
      <c r="C27" s="44">
        <v>809</v>
      </c>
      <c r="F27" s="44">
        <v>-803</v>
      </c>
      <c r="G27" s="5">
        <f t="shared" si="0"/>
        <v>803</v>
      </c>
      <c r="H27" s="44">
        <v>-810</v>
      </c>
      <c r="I27" s="14"/>
      <c r="K27" s="5"/>
      <c r="L27" s="5"/>
      <c r="N27" s="15"/>
    </row>
    <row r="28" spans="1:14">
      <c r="A28" s="49">
        <v>23621</v>
      </c>
      <c r="B28" s="44">
        <v>716</v>
      </c>
      <c r="C28" s="44">
        <v>710</v>
      </c>
      <c r="F28" s="44">
        <v>-826</v>
      </c>
      <c r="G28" s="5">
        <f t="shared" si="0"/>
        <v>826</v>
      </c>
      <c r="H28" s="44">
        <v>-847</v>
      </c>
      <c r="I28" s="14"/>
      <c r="K28" s="5"/>
      <c r="L28" s="5"/>
      <c r="N28" s="15"/>
    </row>
    <row r="29" spans="1:14">
      <c r="A29" s="49">
        <v>23712</v>
      </c>
      <c r="B29" s="44">
        <v>789</v>
      </c>
      <c r="C29" s="44">
        <v>792</v>
      </c>
      <c r="F29" s="44">
        <v>-882</v>
      </c>
      <c r="G29" s="5">
        <f t="shared" si="0"/>
        <v>882</v>
      </c>
      <c r="H29" s="44">
        <v>-864</v>
      </c>
      <c r="I29" s="14"/>
      <c r="K29" s="5"/>
      <c r="L29" s="5"/>
      <c r="N29" s="15"/>
    </row>
    <row r="30" spans="1:14">
      <c r="A30" s="49">
        <v>23802</v>
      </c>
      <c r="B30" s="44">
        <v>761</v>
      </c>
      <c r="C30" s="44">
        <v>764</v>
      </c>
      <c r="F30" s="44">
        <v>-896</v>
      </c>
      <c r="G30" s="5">
        <f t="shared" si="0"/>
        <v>896</v>
      </c>
      <c r="H30" s="44">
        <v>-884</v>
      </c>
      <c r="I30" s="14"/>
      <c r="K30" s="5"/>
      <c r="L30" s="5"/>
      <c r="N30" s="15"/>
    </row>
    <row r="31" spans="1:14">
      <c r="A31" s="49">
        <v>23894</v>
      </c>
      <c r="B31" s="44">
        <v>795</v>
      </c>
      <c r="C31" s="44">
        <v>795</v>
      </c>
      <c r="F31" s="44">
        <v>-935</v>
      </c>
      <c r="G31" s="5">
        <f t="shared" si="0"/>
        <v>935</v>
      </c>
      <c r="H31" s="44">
        <v>-940</v>
      </c>
      <c r="I31" s="14"/>
      <c r="K31" s="5"/>
      <c r="L31" s="5"/>
      <c r="N31" s="15"/>
    </row>
    <row r="32" spans="1:14">
      <c r="A32" s="49">
        <v>23986</v>
      </c>
      <c r="B32" s="44">
        <v>769</v>
      </c>
      <c r="C32" s="44">
        <v>762</v>
      </c>
      <c r="F32" s="44">
        <v>-983</v>
      </c>
      <c r="G32" s="5">
        <f t="shared" si="0"/>
        <v>983</v>
      </c>
      <c r="H32" s="44">
        <v>-1013</v>
      </c>
      <c r="I32" s="14"/>
      <c r="K32" s="5"/>
      <c r="L32" s="5"/>
      <c r="N32" s="15"/>
    </row>
    <row r="33" spans="1:14">
      <c r="A33" s="49">
        <v>24077</v>
      </c>
      <c r="B33" s="44">
        <v>791</v>
      </c>
      <c r="C33" s="44">
        <v>795</v>
      </c>
      <c r="F33" s="44">
        <v>-952</v>
      </c>
      <c r="G33" s="5">
        <f t="shared" si="0"/>
        <v>952</v>
      </c>
      <c r="H33" s="44">
        <v>-933</v>
      </c>
      <c r="I33" s="14"/>
      <c r="K33" s="5"/>
      <c r="L33" s="5"/>
      <c r="N33" s="15"/>
    </row>
    <row r="34" spans="1:14">
      <c r="A34" s="49">
        <v>24167</v>
      </c>
      <c r="B34" s="44">
        <v>765</v>
      </c>
      <c r="C34" s="44">
        <v>768</v>
      </c>
      <c r="F34" s="44">
        <v>-879</v>
      </c>
      <c r="G34" s="5">
        <f t="shared" si="0"/>
        <v>879</v>
      </c>
      <c r="H34" s="44">
        <v>-865</v>
      </c>
      <c r="I34" s="14"/>
      <c r="K34" s="5"/>
      <c r="L34" s="5"/>
      <c r="N34" s="15"/>
    </row>
    <row r="35" spans="1:14">
      <c r="A35" s="49">
        <v>24259</v>
      </c>
      <c r="B35" s="44">
        <v>823</v>
      </c>
      <c r="C35" s="44">
        <v>823</v>
      </c>
      <c r="F35" s="44">
        <v>-869</v>
      </c>
      <c r="G35" s="5">
        <f t="shared" si="0"/>
        <v>869</v>
      </c>
      <c r="H35" s="44">
        <v>-872</v>
      </c>
      <c r="I35" s="14"/>
      <c r="K35" s="5"/>
      <c r="L35" s="5"/>
      <c r="N35" s="15"/>
    </row>
    <row r="36" spans="1:14">
      <c r="A36" s="49">
        <v>24351</v>
      </c>
      <c r="B36" s="44">
        <v>828</v>
      </c>
      <c r="C36" s="44">
        <v>822</v>
      </c>
      <c r="F36" s="44">
        <v>-888</v>
      </c>
      <c r="G36" s="5">
        <f t="shared" si="0"/>
        <v>888</v>
      </c>
      <c r="H36" s="44">
        <v>-917</v>
      </c>
      <c r="I36" s="14"/>
      <c r="K36" s="5"/>
      <c r="L36" s="5"/>
      <c r="N36" s="15"/>
    </row>
    <row r="37" spans="1:14">
      <c r="A37" s="49">
        <v>24442</v>
      </c>
      <c r="B37" s="44">
        <v>839</v>
      </c>
      <c r="C37" s="44">
        <v>843</v>
      </c>
      <c r="F37" s="44">
        <v>-903</v>
      </c>
      <c r="G37" s="5">
        <f t="shared" si="0"/>
        <v>903</v>
      </c>
      <c r="H37" s="44">
        <v>-887</v>
      </c>
      <c r="I37" s="14"/>
      <c r="K37" s="5"/>
      <c r="L37" s="5"/>
      <c r="N37" s="15"/>
    </row>
    <row r="38" spans="1:14">
      <c r="A38" s="49">
        <v>24532</v>
      </c>
      <c r="B38" s="44">
        <v>889</v>
      </c>
      <c r="C38" s="44">
        <v>891</v>
      </c>
      <c r="F38" s="44">
        <v>-989</v>
      </c>
      <c r="G38" s="5">
        <f t="shared" si="0"/>
        <v>989</v>
      </c>
      <c r="H38" s="44">
        <v>-972</v>
      </c>
      <c r="I38" s="14"/>
      <c r="K38" s="5"/>
      <c r="L38" s="5"/>
      <c r="N38" s="15"/>
    </row>
    <row r="39" spans="1:14">
      <c r="A39" s="49">
        <v>24624</v>
      </c>
      <c r="B39" s="44">
        <v>940</v>
      </c>
      <c r="C39" s="44">
        <v>940</v>
      </c>
      <c r="F39" s="44">
        <v>-993</v>
      </c>
      <c r="G39" s="5">
        <f t="shared" si="0"/>
        <v>993</v>
      </c>
      <c r="H39" s="44">
        <v>-994</v>
      </c>
      <c r="I39" s="14"/>
      <c r="K39" s="5"/>
      <c r="L39" s="5"/>
      <c r="N39" s="15"/>
    </row>
    <row r="40" spans="1:14">
      <c r="A40" s="49">
        <v>24716</v>
      </c>
      <c r="B40" s="44">
        <v>867</v>
      </c>
      <c r="C40" s="44">
        <v>861</v>
      </c>
      <c r="F40" s="44">
        <v>-984</v>
      </c>
      <c r="G40" s="5">
        <f t="shared" si="0"/>
        <v>984</v>
      </c>
      <c r="H40" s="44">
        <v>-1017</v>
      </c>
      <c r="I40" s="14"/>
      <c r="K40" s="5"/>
      <c r="L40" s="5"/>
      <c r="N40" s="15"/>
    </row>
    <row r="41" spans="1:14">
      <c r="A41" s="49">
        <v>24807</v>
      </c>
      <c r="B41" s="44">
        <v>920</v>
      </c>
      <c r="C41" s="44">
        <v>925</v>
      </c>
      <c r="F41" s="44">
        <v>-1014</v>
      </c>
      <c r="G41" s="5">
        <f t="shared" si="0"/>
        <v>1014</v>
      </c>
      <c r="H41" s="44">
        <v>-1000</v>
      </c>
      <c r="I41" s="14"/>
      <c r="K41" s="5"/>
      <c r="L41" s="5"/>
      <c r="N41" s="15"/>
    </row>
    <row r="42" spans="1:14">
      <c r="A42" s="49">
        <v>24898</v>
      </c>
      <c r="B42" s="44">
        <v>855</v>
      </c>
      <c r="C42" s="44">
        <v>858</v>
      </c>
      <c r="F42" s="44">
        <v>-1147</v>
      </c>
      <c r="G42" s="5">
        <f t="shared" si="0"/>
        <v>1147</v>
      </c>
      <c r="H42" s="44">
        <v>-1124</v>
      </c>
      <c r="I42" s="14"/>
      <c r="K42" s="5"/>
      <c r="L42" s="5"/>
      <c r="N42" s="15"/>
    </row>
    <row r="43" spans="1:14">
      <c r="A43" s="49">
        <v>24990</v>
      </c>
      <c r="B43" s="44">
        <v>943</v>
      </c>
      <c r="C43" s="44">
        <v>942</v>
      </c>
      <c r="F43" s="44">
        <v>-1084</v>
      </c>
      <c r="G43" s="5">
        <f t="shared" si="0"/>
        <v>1084</v>
      </c>
      <c r="H43" s="44">
        <v>-1083</v>
      </c>
      <c r="I43" s="14"/>
      <c r="K43" s="5"/>
      <c r="L43" s="5"/>
      <c r="N43" s="15"/>
    </row>
    <row r="44" spans="1:14">
      <c r="A44" s="49">
        <v>25082</v>
      </c>
      <c r="B44" s="44">
        <v>909</v>
      </c>
      <c r="C44" s="44">
        <v>902</v>
      </c>
      <c r="F44" s="44">
        <v>-1091</v>
      </c>
      <c r="G44" s="5">
        <f t="shared" si="0"/>
        <v>1091</v>
      </c>
      <c r="H44" s="44">
        <v>-1127</v>
      </c>
      <c r="I44" s="14"/>
      <c r="K44" s="5"/>
      <c r="L44" s="5"/>
      <c r="N44" s="15"/>
    </row>
    <row r="45" spans="1:14">
      <c r="A45" s="49">
        <v>25173</v>
      </c>
      <c r="B45" s="44">
        <v>998</v>
      </c>
      <c r="C45" s="44">
        <v>1004</v>
      </c>
      <c r="F45" s="44">
        <v>-1085</v>
      </c>
      <c r="G45" s="5">
        <f t="shared" si="0"/>
        <v>1085</v>
      </c>
      <c r="H45" s="44">
        <v>-1077</v>
      </c>
      <c r="I45" s="14"/>
      <c r="K45" s="5"/>
      <c r="L45" s="5"/>
      <c r="N45" s="15"/>
    </row>
    <row r="46" spans="1:14">
      <c r="A46" s="49">
        <v>25263</v>
      </c>
      <c r="B46" s="44">
        <v>964</v>
      </c>
      <c r="C46" s="44">
        <v>967</v>
      </c>
      <c r="F46" s="44">
        <v>-1068</v>
      </c>
      <c r="G46" s="5">
        <f t="shared" si="0"/>
        <v>1068</v>
      </c>
      <c r="H46" s="44">
        <v>-1043</v>
      </c>
      <c r="I46" s="14"/>
      <c r="K46" s="5"/>
      <c r="L46" s="5"/>
      <c r="N46" s="15"/>
    </row>
    <row r="47" spans="1:14">
      <c r="A47" s="49">
        <v>25355</v>
      </c>
      <c r="B47" s="44">
        <v>1038</v>
      </c>
      <c r="C47" s="44">
        <v>1036</v>
      </c>
      <c r="F47" s="44">
        <v>-1114</v>
      </c>
      <c r="G47" s="5">
        <f t="shared" si="0"/>
        <v>1114</v>
      </c>
      <c r="H47" s="44">
        <v>-1113</v>
      </c>
      <c r="I47" s="14"/>
      <c r="K47" s="5"/>
      <c r="L47" s="5"/>
      <c r="N47" s="15"/>
    </row>
    <row r="48" spans="1:14">
      <c r="A48" s="49">
        <v>25447</v>
      </c>
      <c r="B48" s="44">
        <v>1151</v>
      </c>
      <c r="C48" s="44">
        <v>1150</v>
      </c>
      <c r="F48" s="44">
        <v>-1173</v>
      </c>
      <c r="G48" s="5">
        <f t="shared" si="0"/>
        <v>1173</v>
      </c>
      <c r="H48" s="44">
        <v>-1209</v>
      </c>
      <c r="I48" s="14"/>
      <c r="K48" s="5"/>
      <c r="L48" s="5"/>
      <c r="N48" s="15"/>
    </row>
    <row r="49" spans="1:14">
      <c r="A49" s="49">
        <v>25538</v>
      </c>
      <c r="B49" s="44">
        <v>1173</v>
      </c>
      <c r="C49" s="44">
        <v>1173</v>
      </c>
      <c r="F49" s="44">
        <v>-1209</v>
      </c>
      <c r="G49" s="5">
        <f t="shared" si="0"/>
        <v>1209</v>
      </c>
      <c r="H49" s="44">
        <v>-1208</v>
      </c>
      <c r="I49" s="14"/>
      <c r="K49" s="5"/>
      <c r="L49" s="5"/>
      <c r="N49" s="15"/>
    </row>
    <row r="50" spans="1:14">
      <c r="A50" s="49">
        <v>25628</v>
      </c>
      <c r="B50" s="44">
        <v>1240</v>
      </c>
      <c r="C50" s="44">
        <v>1228</v>
      </c>
      <c r="F50" s="44">
        <v>-1219</v>
      </c>
      <c r="G50" s="5">
        <f t="shared" si="0"/>
        <v>1219</v>
      </c>
      <c r="H50" s="44">
        <v>-1187</v>
      </c>
      <c r="I50" s="14"/>
      <c r="K50" s="5"/>
      <c r="L50" s="5"/>
      <c r="N50" s="15"/>
    </row>
    <row r="51" spans="1:14">
      <c r="A51" s="49">
        <v>25720</v>
      </c>
      <c r="B51" s="44">
        <v>1213</v>
      </c>
      <c r="C51" s="44">
        <v>1230</v>
      </c>
      <c r="F51" s="44">
        <v>-1273</v>
      </c>
      <c r="G51" s="5">
        <f t="shared" si="0"/>
        <v>1273</v>
      </c>
      <c r="H51" s="44">
        <v>-1267</v>
      </c>
      <c r="I51" s="14"/>
      <c r="K51" s="5"/>
      <c r="L51" s="5"/>
      <c r="N51" s="15"/>
    </row>
    <row r="52" spans="1:14">
      <c r="A52" s="49">
        <v>25812</v>
      </c>
      <c r="B52" s="44">
        <v>1258</v>
      </c>
      <c r="C52" s="44">
        <v>1258</v>
      </c>
      <c r="F52" s="44">
        <v>-1269</v>
      </c>
      <c r="G52" s="5">
        <f t="shared" si="0"/>
        <v>1269</v>
      </c>
      <c r="H52" s="44">
        <v>-1307</v>
      </c>
      <c r="I52" s="14"/>
      <c r="K52" s="5"/>
      <c r="L52" s="5"/>
      <c r="N52" s="15"/>
    </row>
    <row r="53" spans="1:14">
      <c r="A53" s="49">
        <v>25903</v>
      </c>
      <c r="B53" s="44">
        <v>1249</v>
      </c>
      <c r="C53" s="44">
        <v>1258</v>
      </c>
      <c r="F53" s="44">
        <v>-1277</v>
      </c>
      <c r="G53" s="5">
        <f t="shared" si="0"/>
        <v>1277</v>
      </c>
      <c r="H53" s="44">
        <v>-1282</v>
      </c>
      <c r="I53" s="14"/>
      <c r="K53" s="5"/>
      <c r="L53" s="5"/>
      <c r="N53" s="15"/>
    </row>
    <row r="54" spans="1:14">
      <c r="A54" s="49">
        <v>25993</v>
      </c>
      <c r="B54" s="44">
        <v>1224</v>
      </c>
      <c r="C54" s="44">
        <v>1203</v>
      </c>
      <c r="F54" s="44">
        <v>-1297</v>
      </c>
      <c r="G54" s="5">
        <f t="shared" si="0"/>
        <v>1297</v>
      </c>
      <c r="H54" s="44">
        <v>-1263</v>
      </c>
      <c r="I54" s="14"/>
      <c r="K54" s="5"/>
      <c r="L54" s="5"/>
      <c r="N54" s="15"/>
    </row>
    <row r="55" spans="1:14">
      <c r="A55" s="49">
        <v>26085</v>
      </c>
      <c r="B55" s="44">
        <v>1368</v>
      </c>
      <c r="C55" s="44">
        <v>1384</v>
      </c>
      <c r="F55" s="44">
        <v>-1374</v>
      </c>
      <c r="G55" s="5">
        <f t="shared" si="0"/>
        <v>1374</v>
      </c>
      <c r="H55" s="44">
        <v>-1362</v>
      </c>
      <c r="I55" s="14"/>
      <c r="K55" s="5"/>
      <c r="L55" s="5"/>
      <c r="N55" s="15"/>
    </row>
    <row r="56" spans="1:14">
      <c r="A56" s="49">
        <v>26177</v>
      </c>
      <c r="B56" s="44">
        <v>1408</v>
      </c>
      <c r="C56" s="44">
        <v>1421</v>
      </c>
      <c r="F56" s="44">
        <v>-1381</v>
      </c>
      <c r="G56" s="5">
        <f t="shared" si="0"/>
        <v>1381</v>
      </c>
      <c r="H56" s="44">
        <v>-1425</v>
      </c>
      <c r="I56" s="14"/>
      <c r="K56" s="5"/>
      <c r="L56" s="5"/>
      <c r="N56" s="15"/>
    </row>
    <row r="57" spans="1:14">
      <c r="A57" s="49">
        <v>26268</v>
      </c>
      <c r="B57" s="44">
        <v>1356</v>
      </c>
      <c r="C57" s="44">
        <v>1360</v>
      </c>
      <c r="F57" s="44">
        <v>-1363</v>
      </c>
      <c r="G57" s="5">
        <f t="shared" si="0"/>
        <v>1363</v>
      </c>
      <c r="H57" s="44">
        <v>-1370</v>
      </c>
      <c r="I57" s="14"/>
      <c r="K57" s="5"/>
      <c r="L57" s="5"/>
      <c r="N57" s="15"/>
    </row>
    <row r="58" spans="1:14">
      <c r="A58" s="49">
        <v>26359</v>
      </c>
      <c r="B58" s="44">
        <v>1421</v>
      </c>
      <c r="C58" s="44">
        <v>1410</v>
      </c>
      <c r="F58" s="44">
        <v>-1334</v>
      </c>
      <c r="G58" s="5">
        <f t="shared" si="0"/>
        <v>1334</v>
      </c>
      <c r="H58" s="44">
        <v>-1303</v>
      </c>
      <c r="I58" s="14"/>
      <c r="K58" s="5"/>
      <c r="L58" s="5"/>
      <c r="N58" s="15"/>
    </row>
    <row r="59" spans="1:14">
      <c r="A59" s="49">
        <v>26451</v>
      </c>
      <c r="B59" s="44">
        <v>1502</v>
      </c>
      <c r="C59" s="44">
        <v>1513</v>
      </c>
      <c r="F59" s="44">
        <v>-1243</v>
      </c>
      <c r="G59" s="5">
        <f t="shared" ref="G59:G122" si="1">IF(OR(F59=0,F59=" "),NA(),F59*(-1))</f>
        <v>1243</v>
      </c>
      <c r="H59" s="44">
        <v>-1227</v>
      </c>
      <c r="I59" s="14"/>
      <c r="K59" s="5"/>
      <c r="L59" s="5"/>
      <c r="N59" s="15"/>
    </row>
    <row r="60" spans="1:14">
      <c r="A60" s="49">
        <v>26543</v>
      </c>
      <c r="B60" s="44">
        <v>1547</v>
      </c>
      <c r="C60" s="44">
        <v>1564</v>
      </c>
      <c r="F60" s="44">
        <v>-1230</v>
      </c>
      <c r="G60" s="5">
        <f t="shared" si="1"/>
        <v>1230</v>
      </c>
      <c r="H60" s="44">
        <v>-1270</v>
      </c>
      <c r="I60" s="14"/>
      <c r="K60" s="5"/>
      <c r="L60" s="5"/>
      <c r="N60" s="15"/>
    </row>
    <row r="61" spans="1:14">
      <c r="A61" s="49">
        <v>26634</v>
      </c>
      <c r="B61" s="44">
        <v>1760</v>
      </c>
      <c r="C61" s="44">
        <v>1759</v>
      </c>
      <c r="F61" s="44">
        <v>-1348</v>
      </c>
      <c r="G61" s="5">
        <f t="shared" si="1"/>
        <v>1348</v>
      </c>
      <c r="H61" s="44">
        <v>-1353</v>
      </c>
      <c r="I61" s="14"/>
      <c r="K61" s="5"/>
      <c r="L61" s="5"/>
      <c r="N61" s="15"/>
    </row>
    <row r="62" spans="1:14">
      <c r="A62" s="49">
        <v>26724</v>
      </c>
      <c r="B62" s="44">
        <v>1874</v>
      </c>
      <c r="C62" s="44">
        <v>1871</v>
      </c>
      <c r="F62" s="44">
        <v>-1431</v>
      </c>
      <c r="G62" s="5">
        <f t="shared" si="1"/>
        <v>1431</v>
      </c>
      <c r="H62" s="44">
        <v>-1402</v>
      </c>
      <c r="I62" s="14"/>
      <c r="K62" s="5"/>
      <c r="L62" s="5"/>
      <c r="N62" s="15"/>
    </row>
    <row r="63" spans="1:14">
      <c r="A63" s="49">
        <v>26816</v>
      </c>
      <c r="B63" s="44">
        <v>1833</v>
      </c>
      <c r="C63" s="44">
        <v>1846</v>
      </c>
      <c r="F63" s="44">
        <v>-1482</v>
      </c>
      <c r="G63" s="5">
        <f t="shared" si="1"/>
        <v>1482</v>
      </c>
      <c r="H63" s="44">
        <v>-1456</v>
      </c>
      <c r="I63" s="14"/>
      <c r="K63" s="5"/>
      <c r="L63" s="5"/>
      <c r="N63" s="15"/>
    </row>
    <row r="64" spans="1:14">
      <c r="A64" s="49">
        <v>26908</v>
      </c>
      <c r="B64" s="44">
        <v>1860</v>
      </c>
      <c r="C64" s="44">
        <v>1871</v>
      </c>
      <c r="F64" s="44">
        <v>-1651</v>
      </c>
      <c r="G64" s="5">
        <f t="shared" si="1"/>
        <v>1651</v>
      </c>
      <c r="H64" s="44">
        <v>-1709</v>
      </c>
      <c r="I64" s="14"/>
      <c r="K64" s="5"/>
      <c r="L64" s="5"/>
      <c r="N64" s="15"/>
    </row>
    <row r="65" spans="1:14">
      <c r="A65" s="49">
        <v>26999</v>
      </c>
      <c r="B65" s="44">
        <v>2014</v>
      </c>
      <c r="C65" s="44">
        <v>1988</v>
      </c>
      <c r="F65" s="44">
        <v>-1820</v>
      </c>
      <c r="G65" s="5">
        <f t="shared" si="1"/>
        <v>1820</v>
      </c>
      <c r="H65" s="44">
        <v>-1822</v>
      </c>
      <c r="I65" s="14"/>
      <c r="K65" s="5"/>
      <c r="L65" s="5"/>
      <c r="N65" s="15"/>
    </row>
    <row r="66" spans="1:14">
      <c r="A66" s="49">
        <v>27089</v>
      </c>
      <c r="B66" s="44">
        <v>1962</v>
      </c>
      <c r="C66" s="44">
        <v>1958</v>
      </c>
      <c r="F66" s="44">
        <v>-2074</v>
      </c>
      <c r="G66" s="5">
        <f t="shared" si="1"/>
        <v>2074</v>
      </c>
      <c r="H66" s="44">
        <v>-2040</v>
      </c>
      <c r="I66" s="14"/>
      <c r="K66" s="5"/>
      <c r="L66" s="5"/>
      <c r="N66" s="15"/>
    </row>
    <row r="67" spans="1:14">
      <c r="A67" s="49">
        <v>27181</v>
      </c>
      <c r="B67" s="44">
        <v>2092</v>
      </c>
      <c r="C67" s="44">
        <v>2108</v>
      </c>
      <c r="F67" s="44">
        <v>-2445</v>
      </c>
      <c r="G67" s="5">
        <f t="shared" si="1"/>
        <v>2445</v>
      </c>
      <c r="H67" s="44">
        <v>-2393</v>
      </c>
      <c r="I67" s="14"/>
      <c r="K67" s="5"/>
      <c r="L67" s="5"/>
      <c r="N67" s="15"/>
    </row>
    <row r="68" spans="1:14">
      <c r="A68" s="49">
        <v>27273</v>
      </c>
      <c r="B68" s="44">
        <v>2325</v>
      </c>
      <c r="C68" s="44">
        <v>2341</v>
      </c>
      <c r="F68" s="44">
        <v>-2701</v>
      </c>
      <c r="G68" s="5">
        <f t="shared" si="1"/>
        <v>2701</v>
      </c>
      <c r="H68" s="44">
        <v>-2804</v>
      </c>
      <c r="I68" s="14"/>
      <c r="K68" s="5"/>
      <c r="L68" s="5"/>
      <c r="N68" s="15"/>
    </row>
    <row r="69" spans="1:14">
      <c r="A69" s="49">
        <v>27364</v>
      </c>
      <c r="B69" s="44">
        <v>2547</v>
      </c>
      <c r="C69" s="44">
        <v>2553</v>
      </c>
      <c r="F69" s="44">
        <v>-2800</v>
      </c>
      <c r="G69" s="5">
        <f t="shared" si="1"/>
        <v>2800</v>
      </c>
      <c r="H69" s="44">
        <v>-2789</v>
      </c>
      <c r="I69" s="14"/>
      <c r="K69" s="5"/>
      <c r="L69" s="5"/>
      <c r="N69" s="15"/>
    </row>
    <row r="70" spans="1:14">
      <c r="A70" s="49">
        <v>27454</v>
      </c>
      <c r="B70" s="44">
        <v>2561</v>
      </c>
      <c r="C70" s="44">
        <v>2521</v>
      </c>
      <c r="F70" s="44">
        <v>-2487</v>
      </c>
      <c r="G70" s="5">
        <f t="shared" si="1"/>
        <v>2487</v>
      </c>
      <c r="H70" s="44">
        <v>-2463</v>
      </c>
      <c r="I70" s="14"/>
      <c r="K70" s="5"/>
      <c r="L70" s="5"/>
      <c r="N70" s="15"/>
    </row>
    <row r="71" spans="1:14">
      <c r="A71" s="49">
        <v>27546</v>
      </c>
      <c r="B71" s="44">
        <v>2729</v>
      </c>
      <c r="C71" s="44">
        <v>2745</v>
      </c>
      <c r="F71" s="44">
        <v>-2477</v>
      </c>
      <c r="G71" s="5">
        <f t="shared" si="1"/>
        <v>2477</v>
      </c>
      <c r="H71" s="44">
        <v>-2427</v>
      </c>
      <c r="I71" s="14"/>
      <c r="K71" s="5"/>
      <c r="L71" s="5"/>
      <c r="N71" s="15"/>
    </row>
    <row r="72" spans="1:14">
      <c r="A72" s="49">
        <v>27638</v>
      </c>
      <c r="B72" s="44">
        <v>2625</v>
      </c>
      <c r="C72" s="44">
        <v>2663</v>
      </c>
      <c r="F72" s="44">
        <v>-2535</v>
      </c>
      <c r="G72" s="5">
        <f t="shared" si="1"/>
        <v>2535</v>
      </c>
      <c r="H72" s="44">
        <v>-2625</v>
      </c>
      <c r="I72" s="14"/>
      <c r="K72" s="5"/>
      <c r="L72" s="5"/>
      <c r="N72" s="15"/>
    </row>
    <row r="73" spans="1:14">
      <c r="A73" s="49">
        <v>27729</v>
      </c>
      <c r="B73" s="44">
        <v>2698</v>
      </c>
      <c r="C73" s="44">
        <v>2690</v>
      </c>
      <c r="F73" s="44">
        <v>-2697</v>
      </c>
      <c r="G73" s="5">
        <f t="shared" si="1"/>
        <v>2697</v>
      </c>
      <c r="H73" s="44">
        <v>-2671</v>
      </c>
      <c r="I73" s="14"/>
      <c r="K73" s="5"/>
      <c r="L73" s="5"/>
      <c r="N73" s="15"/>
    </row>
    <row r="74" spans="1:14">
      <c r="A74" s="49">
        <v>27820</v>
      </c>
      <c r="B74" s="44">
        <v>2818</v>
      </c>
      <c r="C74" s="44">
        <v>2809</v>
      </c>
      <c r="F74" s="44">
        <v>-2899</v>
      </c>
      <c r="G74" s="5">
        <f t="shared" si="1"/>
        <v>2899</v>
      </c>
      <c r="H74" s="44">
        <v>-2890</v>
      </c>
      <c r="I74" s="14"/>
      <c r="K74" s="5"/>
      <c r="L74" s="5"/>
      <c r="N74" s="15"/>
    </row>
    <row r="75" spans="1:14">
      <c r="A75" s="49">
        <v>27912</v>
      </c>
      <c r="B75" s="44">
        <v>3079</v>
      </c>
      <c r="C75" s="44">
        <v>3091</v>
      </c>
      <c r="F75" s="44">
        <v>-2999</v>
      </c>
      <c r="G75" s="5">
        <f t="shared" si="1"/>
        <v>2999</v>
      </c>
      <c r="H75" s="44">
        <v>-2951</v>
      </c>
      <c r="I75" s="14"/>
      <c r="K75" s="5"/>
      <c r="L75" s="5"/>
      <c r="N75" s="15"/>
    </row>
    <row r="76" spans="1:14">
      <c r="A76" s="49">
        <v>28004</v>
      </c>
      <c r="B76" s="44">
        <v>3322</v>
      </c>
      <c r="C76" s="44">
        <v>3367</v>
      </c>
      <c r="F76" s="44">
        <v>-3215</v>
      </c>
      <c r="G76" s="5">
        <f t="shared" si="1"/>
        <v>3215</v>
      </c>
      <c r="H76" s="44">
        <v>-3306</v>
      </c>
      <c r="I76" s="14"/>
      <c r="K76" s="5"/>
      <c r="L76" s="5"/>
      <c r="N76" s="15"/>
    </row>
    <row r="77" spans="1:14">
      <c r="A77" s="49">
        <v>28095</v>
      </c>
      <c r="B77" s="44">
        <v>3270</v>
      </c>
      <c r="C77" s="44">
        <v>3254</v>
      </c>
      <c r="F77" s="44">
        <v>-3335</v>
      </c>
      <c r="G77" s="5">
        <f t="shared" si="1"/>
        <v>3335</v>
      </c>
      <c r="H77" s="44">
        <v>-3298</v>
      </c>
      <c r="I77" s="14"/>
      <c r="K77" s="5"/>
      <c r="L77" s="5"/>
      <c r="N77" s="15"/>
    </row>
    <row r="78" spans="1:14">
      <c r="A78" s="49">
        <v>28185</v>
      </c>
      <c r="B78" s="44">
        <v>3402</v>
      </c>
      <c r="C78" s="44">
        <v>3357</v>
      </c>
      <c r="F78" s="44">
        <v>-3727</v>
      </c>
      <c r="G78" s="5">
        <f t="shared" si="1"/>
        <v>3727</v>
      </c>
      <c r="H78" s="44">
        <v>-3732</v>
      </c>
      <c r="I78" s="14"/>
      <c r="K78" s="5"/>
      <c r="L78" s="5"/>
      <c r="N78" s="15"/>
    </row>
    <row r="79" spans="1:14">
      <c r="A79" s="49">
        <v>28277</v>
      </c>
      <c r="B79" s="44">
        <v>3479</v>
      </c>
      <c r="C79" s="44">
        <v>3491</v>
      </c>
      <c r="F79" s="44">
        <v>-3793</v>
      </c>
      <c r="G79" s="5">
        <f t="shared" si="1"/>
        <v>3793</v>
      </c>
      <c r="H79" s="44">
        <v>-3739</v>
      </c>
      <c r="I79" s="14"/>
      <c r="K79" s="5"/>
      <c r="L79" s="5"/>
      <c r="N79" s="15"/>
    </row>
    <row r="80" spans="1:14">
      <c r="A80" s="49">
        <v>28369</v>
      </c>
      <c r="B80" s="44">
        <v>3514</v>
      </c>
      <c r="C80" s="44">
        <v>3492</v>
      </c>
      <c r="F80" s="44">
        <v>-3782</v>
      </c>
      <c r="G80" s="5">
        <f t="shared" si="1"/>
        <v>3782</v>
      </c>
      <c r="H80" s="44">
        <v>-3850</v>
      </c>
      <c r="I80" s="14"/>
      <c r="K80" s="5"/>
      <c r="L80" s="5"/>
      <c r="N80" s="15"/>
    </row>
    <row r="81" spans="1:14">
      <c r="A81" s="49">
        <v>28460</v>
      </c>
      <c r="B81" s="44">
        <v>3617</v>
      </c>
      <c r="C81" s="44">
        <v>3673</v>
      </c>
      <c r="F81" s="44">
        <v>-3634</v>
      </c>
      <c r="G81" s="5">
        <f t="shared" si="1"/>
        <v>3634</v>
      </c>
      <c r="H81" s="44">
        <v>-3601</v>
      </c>
      <c r="I81" s="14"/>
      <c r="K81" s="5"/>
      <c r="L81" s="5"/>
      <c r="N81" s="15"/>
    </row>
    <row r="82" spans="1:14">
      <c r="A82" s="49">
        <v>28550</v>
      </c>
      <c r="B82" s="44">
        <v>3514</v>
      </c>
      <c r="C82" s="44">
        <v>3433</v>
      </c>
      <c r="F82" s="44">
        <v>-3829</v>
      </c>
      <c r="G82" s="5">
        <f t="shared" si="1"/>
        <v>3829</v>
      </c>
      <c r="H82" s="44">
        <v>-3861</v>
      </c>
      <c r="I82" s="14"/>
      <c r="K82" s="5"/>
      <c r="L82" s="5"/>
      <c r="N82" s="15"/>
    </row>
    <row r="83" spans="1:14">
      <c r="A83" s="49">
        <v>28642</v>
      </c>
      <c r="B83" s="44">
        <v>3678</v>
      </c>
      <c r="C83" s="44">
        <v>3697</v>
      </c>
      <c r="F83" s="44">
        <v>-4041</v>
      </c>
      <c r="G83" s="5">
        <f t="shared" si="1"/>
        <v>4041</v>
      </c>
      <c r="H83" s="44">
        <v>-3996</v>
      </c>
      <c r="I83" s="14"/>
      <c r="K83" s="5"/>
      <c r="L83" s="5"/>
      <c r="N83" s="15"/>
    </row>
    <row r="84" spans="1:14">
      <c r="A84" s="49">
        <v>28734</v>
      </c>
      <c r="B84" s="44">
        <v>3709</v>
      </c>
      <c r="C84" s="44">
        <v>3690</v>
      </c>
      <c r="F84" s="44">
        <v>-4300</v>
      </c>
      <c r="G84" s="5">
        <f t="shared" si="1"/>
        <v>4300</v>
      </c>
      <c r="H84" s="44">
        <v>-4318</v>
      </c>
      <c r="I84" s="14"/>
      <c r="K84" s="5"/>
      <c r="L84" s="5"/>
      <c r="N84" s="15"/>
    </row>
    <row r="85" spans="1:14">
      <c r="A85" s="49">
        <v>28825</v>
      </c>
      <c r="B85" s="44">
        <v>4022</v>
      </c>
      <c r="C85" s="44">
        <v>4111</v>
      </c>
      <c r="F85" s="44">
        <v>-4555</v>
      </c>
      <c r="G85" s="5">
        <f t="shared" si="1"/>
        <v>4555</v>
      </c>
      <c r="H85" s="44">
        <v>-4540</v>
      </c>
      <c r="I85" s="14"/>
      <c r="K85" s="5"/>
      <c r="L85" s="5"/>
      <c r="N85" s="15"/>
    </row>
    <row r="86" spans="1:14">
      <c r="A86" s="49">
        <v>28915</v>
      </c>
      <c r="B86" s="44">
        <v>4447</v>
      </c>
      <c r="C86" s="44">
        <v>4338</v>
      </c>
      <c r="F86" s="44">
        <v>-4466</v>
      </c>
      <c r="G86" s="5">
        <f t="shared" si="1"/>
        <v>4466</v>
      </c>
      <c r="H86" s="44">
        <v>-4535</v>
      </c>
      <c r="I86" s="14"/>
      <c r="K86" s="5"/>
      <c r="L86" s="5"/>
      <c r="N86" s="15"/>
    </row>
    <row r="87" spans="1:14">
      <c r="A87" s="49">
        <v>29007</v>
      </c>
      <c r="B87" s="44">
        <v>4775</v>
      </c>
      <c r="C87" s="44">
        <v>4829</v>
      </c>
      <c r="F87" s="44">
        <v>-4864</v>
      </c>
      <c r="G87" s="5">
        <f t="shared" si="1"/>
        <v>4864</v>
      </c>
      <c r="H87" s="44">
        <v>-4818</v>
      </c>
      <c r="I87" s="14"/>
      <c r="K87" s="5"/>
      <c r="L87" s="5"/>
      <c r="N87" s="15"/>
    </row>
    <row r="88" spans="1:14">
      <c r="A88" s="49">
        <v>29099</v>
      </c>
      <c r="B88" s="44">
        <v>4968</v>
      </c>
      <c r="C88" s="44">
        <v>4892</v>
      </c>
      <c r="F88" s="44">
        <v>-4916</v>
      </c>
      <c r="G88" s="5">
        <f t="shared" si="1"/>
        <v>4916</v>
      </c>
      <c r="H88" s="44">
        <v>-4856</v>
      </c>
      <c r="I88" s="14"/>
      <c r="K88" s="5"/>
      <c r="L88" s="5"/>
      <c r="N88" s="15"/>
    </row>
    <row r="89" spans="1:14">
      <c r="A89" s="49">
        <v>29190</v>
      </c>
      <c r="B89" s="44">
        <v>5727</v>
      </c>
      <c r="C89" s="44">
        <v>5772</v>
      </c>
      <c r="F89" s="44">
        <v>-5295</v>
      </c>
      <c r="G89" s="5">
        <f t="shared" si="1"/>
        <v>5295</v>
      </c>
      <c r="H89" s="44">
        <v>-5295</v>
      </c>
      <c r="I89" s="14"/>
      <c r="K89" s="5"/>
      <c r="L89" s="5"/>
      <c r="N89" s="15"/>
    </row>
    <row r="90" spans="1:14">
      <c r="A90" s="49">
        <v>29281</v>
      </c>
      <c r="B90" s="44">
        <v>5774</v>
      </c>
      <c r="C90" s="44">
        <v>5725</v>
      </c>
      <c r="F90" s="44">
        <v>-5530</v>
      </c>
      <c r="G90" s="5">
        <f t="shared" si="1"/>
        <v>5530</v>
      </c>
      <c r="H90" s="44">
        <v>-5707</v>
      </c>
      <c r="I90" s="14"/>
      <c r="K90" s="5"/>
      <c r="L90" s="5"/>
      <c r="N90" s="15"/>
    </row>
    <row r="91" spans="1:14">
      <c r="A91" s="49">
        <v>29373</v>
      </c>
      <c r="B91" s="44">
        <v>5624</v>
      </c>
      <c r="C91" s="44">
        <v>5704</v>
      </c>
      <c r="F91" s="44">
        <v>-5610</v>
      </c>
      <c r="G91" s="5">
        <f t="shared" si="1"/>
        <v>5610</v>
      </c>
      <c r="H91" s="44">
        <v>-5527</v>
      </c>
      <c r="I91" s="14"/>
      <c r="K91" s="5"/>
      <c r="L91" s="5"/>
      <c r="N91" s="15"/>
    </row>
    <row r="92" spans="1:14">
      <c r="A92" s="49">
        <v>29465</v>
      </c>
      <c r="B92" s="44">
        <v>5573</v>
      </c>
      <c r="C92" s="44">
        <v>5490</v>
      </c>
      <c r="F92" s="44">
        <v>-6357</v>
      </c>
      <c r="G92" s="5">
        <f t="shared" si="1"/>
        <v>6357</v>
      </c>
      <c r="H92" s="44">
        <v>-6207</v>
      </c>
      <c r="I92" s="14"/>
      <c r="K92" s="5"/>
      <c r="L92" s="5"/>
      <c r="N92" s="15"/>
    </row>
    <row r="93" spans="1:14">
      <c r="A93" s="49">
        <v>29556</v>
      </c>
      <c r="B93" s="44">
        <v>5673</v>
      </c>
      <c r="C93" s="44">
        <v>5769</v>
      </c>
      <c r="F93" s="44">
        <v>-6262</v>
      </c>
      <c r="G93" s="5">
        <f t="shared" si="1"/>
        <v>6262</v>
      </c>
      <c r="H93" s="44">
        <v>-6251</v>
      </c>
      <c r="I93" s="14"/>
      <c r="K93" s="5"/>
      <c r="L93" s="5"/>
      <c r="N93" s="15"/>
    </row>
    <row r="94" spans="1:14">
      <c r="A94" s="49">
        <v>29646</v>
      </c>
      <c r="B94" s="44">
        <v>5593</v>
      </c>
      <c r="C94" s="44">
        <v>5481</v>
      </c>
      <c r="F94" s="44">
        <v>-6054</v>
      </c>
      <c r="G94" s="5">
        <f t="shared" si="1"/>
        <v>6054</v>
      </c>
      <c r="H94" s="44">
        <v>-6364</v>
      </c>
      <c r="I94" s="14"/>
      <c r="K94" s="5"/>
      <c r="L94" s="5"/>
      <c r="N94" s="15"/>
    </row>
    <row r="95" spans="1:14">
      <c r="A95" s="49">
        <v>29738</v>
      </c>
      <c r="B95" s="44">
        <v>5878</v>
      </c>
      <c r="C95" s="44">
        <v>5942</v>
      </c>
      <c r="F95" s="44">
        <v>-6905</v>
      </c>
      <c r="G95" s="5">
        <f t="shared" si="1"/>
        <v>6905</v>
      </c>
      <c r="H95" s="44">
        <v>-6647</v>
      </c>
      <c r="I95" s="14"/>
      <c r="K95" s="5"/>
      <c r="L95" s="5"/>
      <c r="N95" s="15"/>
    </row>
    <row r="96" spans="1:14">
      <c r="A96" s="49">
        <v>29830</v>
      </c>
      <c r="B96" s="44">
        <v>5702</v>
      </c>
      <c r="C96" s="44">
        <v>5647</v>
      </c>
      <c r="F96" s="44">
        <v>-6828</v>
      </c>
      <c r="G96" s="5">
        <f t="shared" si="1"/>
        <v>6828</v>
      </c>
      <c r="H96" s="44">
        <v>-7131</v>
      </c>
      <c r="I96" s="14"/>
      <c r="K96" s="5"/>
      <c r="L96" s="5"/>
      <c r="N96" s="15"/>
    </row>
    <row r="97" spans="1:14">
      <c r="A97" s="49">
        <v>29921</v>
      </c>
      <c r="B97" s="44">
        <v>5449</v>
      </c>
      <c r="C97" s="44">
        <v>5594</v>
      </c>
      <c r="F97" s="44">
        <v>-7158</v>
      </c>
      <c r="G97" s="5">
        <f t="shared" si="1"/>
        <v>7158</v>
      </c>
      <c r="H97" s="44">
        <v>-7042</v>
      </c>
      <c r="I97" s="14"/>
      <c r="K97" s="5"/>
      <c r="L97" s="5"/>
      <c r="N97" s="15"/>
    </row>
    <row r="98" spans="1:14">
      <c r="A98" s="49">
        <v>30011</v>
      </c>
      <c r="B98" s="44">
        <v>6152</v>
      </c>
      <c r="C98" s="44">
        <v>5993</v>
      </c>
      <c r="F98" s="44">
        <v>-7841</v>
      </c>
      <c r="G98" s="5">
        <f t="shared" si="1"/>
        <v>7841</v>
      </c>
      <c r="H98" s="44">
        <v>-7597</v>
      </c>
      <c r="I98" s="14"/>
      <c r="K98" s="5"/>
      <c r="L98" s="5"/>
      <c r="N98" s="15"/>
    </row>
    <row r="99" spans="1:14">
      <c r="A99" s="49">
        <v>30103</v>
      </c>
      <c r="B99" s="44">
        <v>6443</v>
      </c>
      <c r="C99" s="44">
        <v>6540</v>
      </c>
      <c r="F99" s="44">
        <v>-7789</v>
      </c>
      <c r="G99" s="5">
        <f t="shared" si="1"/>
        <v>7789</v>
      </c>
      <c r="H99" s="44">
        <v>-7785</v>
      </c>
      <c r="I99" s="14"/>
      <c r="K99" s="5"/>
      <c r="L99" s="5"/>
      <c r="N99" s="15"/>
    </row>
    <row r="100" spans="1:14">
      <c r="A100" s="49">
        <v>30195</v>
      </c>
      <c r="B100" s="44">
        <v>6435</v>
      </c>
      <c r="C100" s="44">
        <v>6394</v>
      </c>
      <c r="F100" s="44">
        <v>-7526</v>
      </c>
      <c r="G100" s="5">
        <f t="shared" si="1"/>
        <v>7526</v>
      </c>
      <c r="H100" s="44">
        <v>-7855</v>
      </c>
      <c r="I100" s="14"/>
      <c r="K100" s="5"/>
      <c r="L100" s="5"/>
      <c r="N100" s="15"/>
    </row>
    <row r="101" spans="1:14">
      <c r="A101" s="49">
        <v>30286</v>
      </c>
      <c r="B101" s="44">
        <v>6593</v>
      </c>
      <c r="C101" s="44">
        <v>6743</v>
      </c>
      <c r="F101" s="44">
        <v>-7528</v>
      </c>
      <c r="G101" s="5">
        <f t="shared" si="1"/>
        <v>7528</v>
      </c>
      <c r="H101" s="44">
        <v>-7441</v>
      </c>
      <c r="I101" s="14"/>
      <c r="K101" s="5"/>
      <c r="L101" s="5"/>
      <c r="N101" s="15"/>
    </row>
    <row r="102" spans="1:14">
      <c r="A102" s="49">
        <v>30376</v>
      </c>
      <c r="B102" s="44">
        <v>6146</v>
      </c>
      <c r="C102" s="44">
        <v>5920</v>
      </c>
      <c r="F102" s="44">
        <v>-7174</v>
      </c>
      <c r="G102" s="5">
        <f t="shared" si="1"/>
        <v>7174</v>
      </c>
      <c r="H102" s="44">
        <v>-6975</v>
      </c>
      <c r="I102" s="14"/>
      <c r="K102" s="5"/>
      <c r="L102" s="5"/>
      <c r="N102" s="15"/>
    </row>
    <row r="103" spans="1:14">
      <c r="A103" s="49">
        <v>30468</v>
      </c>
      <c r="B103" s="44">
        <v>6580</v>
      </c>
      <c r="C103" s="44">
        <v>6652</v>
      </c>
      <c r="F103" s="44">
        <v>-7304</v>
      </c>
      <c r="G103" s="5">
        <f t="shared" si="1"/>
        <v>7304</v>
      </c>
      <c r="H103" s="44">
        <v>-7282</v>
      </c>
      <c r="I103" s="14"/>
      <c r="K103" s="5"/>
      <c r="L103" s="5"/>
      <c r="N103" s="15"/>
    </row>
    <row r="104" spans="1:14">
      <c r="A104" s="49">
        <v>30560</v>
      </c>
      <c r="B104" s="44">
        <v>6691</v>
      </c>
      <c r="C104" s="44">
        <v>6659</v>
      </c>
      <c r="F104" s="44">
        <v>-7425</v>
      </c>
      <c r="G104" s="5">
        <f t="shared" si="1"/>
        <v>7425</v>
      </c>
      <c r="H104" s="44">
        <v>-7766</v>
      </c>
      <c r="I104" s="14"/>
      <c r="K104" s="5"/>
      <c r="L104" s="5"/>
      <c r="N104" s="15"/>
    </row>
    <row r="105" spans="1:14">
      <c r="A105" s="49">
        <v>30651</v>
      </c>
      <c r="B105" s="44">
        <v>7234</v>
      </c>
      <c r="C105" s="44">
        <v>7437</v>
      </c>
      <c r="F105" s="44">
        <v>-7630</v>
      </c>
      <c r="G105" s="5">
        <f t="shared" si="1"/>
        <v>7630</v>
      </c>
      <c r="H105" s="44">
        <v>-7515</v>
      </c>
      <c r="I105" s="14"/>
      <c r="K105" s="5"/>
      <c r="L105" s="5"/>
      <c r="N105" s="15"/>
    </row>
    <row r="106" spans="1:14">
      <c r="A106" s="49">
        <v>30742</v>
      </c>
      <c r="B106" s="44">
        <v>7226</v>
      </c>
      <c r="C106" s="44">
        <v>7108</v>
      </c>
      <c r="F106" s="44">
        <v>-8305</v>
      </c>
      <c r="G106" s="5">
        <f t="shared" si="1"/>
        <v>8305</v>
      </c>
      <c r="H106" s="44">
        <v>-8108</v>
      </c>
      <c r="I106" s="14"/>
      <c r="K106" s="5"/>
      <c r="L106" s="5"/>
      <c r="N106" s="15"/>
    </row>
    <row r="107" spans="1:14">
      <c r="A107" s="49">
        <v>30834</v>
      </c>
      <c r="B107" s="44">
        <v>7675</v>
      </c>
      <c r="C107" s="44">
        <v>7766</v>
      </c>
      <c r="F107" s="44">
        <v>-8668</v>
      </c>
      <c r="G107" s="5">
        <f t="shared" si="1"/>
        <v>8668</v>
      </c>
      <c r="H107" s="44">
        <v>-8629</v>
      </c>
      <c r="I107" s="14"/>
      <c r="K107" s="5"/>
      <c r="L107" s="5"/>
      <c r="N107" s="15"/>
    </row>
    <row r="108" spans="1:14">
      <c r="A108" s="49">
        <v>30926</v>
      </c>
      <c r="B108" s="44">
        <v>8541</v>
      </c>
      <c r="C108" s="44">
        <v>8385</v>
      </c>
      <c r="F108" s="44">
        <v>-9888</v>
      </c>
      <c r="G108" s="5">
        <f t="shared" si="1"/>
        <v>9888</v>
      </c>
      <c r="H108" s="44">
        <v>-10258</v>
      </c>
      <c r="I108" s="14"/>
      <c r="K108" s="5"/>
      <c r="L108" s="5"/>
      <c r="N108" s="15"/>
    </row>
    <row r="109" spans="1:14">
      <c r="A109" s="49">
        <v>31017</v>
      </c>
      <c r="B109" s="44">
        <v>8227</v>
      </c>
      <c r="C109" s="44">
        <v>8428</v>
      </c>
      <c r="F109" s="44">
        <v>-9605</v>
      </c>
      <c r="G109" s="5">
        <f t="shared" si="1"/>
        <v>9605</v>
      </c>
      <c r="H109" s="44">
        <v>-9565</v>
      </c>
      <c r="I109" s="14"/>
      <c r="K109" s="5"/>
      <c r="L109" s="5"/>
      <c r="N109" s="15"/>
    </row>
    <row r="110" spans="1:14">
      <c r="A110" s="49">
        <v>31107</v>
      </c>
      <c r="B110" s="44">
        <v>9022</v>
      </c>
      <c r="C110" s="44">
        <v>8837</v>
      </c>
      <c r="F110" s="44">
        <v>-9972</v>
      </c>
      <c r="G110" s="5">
        <f t="shared" si="1"/>
        <v>9972</v>
      </c>
      <c r="H110" s="44">
        <v>-9614</v>
      </c>
      <c r="I110" s="14"/>
      <c r="K110" s="5"/>
      <c r="L110" s="5"/>
      <c r="N110" s="15"/>
    </row>
    <row r="111" spans="1:14">
      <c r="A111" s="49">
        <v>31199</v>
      </c>
      <c r="B111" s="44">
        <v>10150</v>
      </c>
      <c r="C111" s="44">
        <v>10198</v>
      </c>
      <c r="F111" s="44">
        <v>-11312</v>
      </c>
      <c r="G111" s="5">
        <f t="shared" si="1"/>
        <v>11312</v>
      </c>
      <c r="H111" s="44">
        <v>-11226</v>
      </c>
      <c r="I111" s="14"/>
      <c r="K111" s="5"/>
      <c r="L111" s="5"/>
      <c r="N111" s="15"/>
    </row>
    <row r="112" spans="1:14">
      <c r="A112" s="49">
        <v>31291</v>
      </c>
      <c r="B112" s="44">
        <v>9805</v>
      </c>
      <c r="C112" s="44">
        <v>9612</v>
      </c>
      <c r="F112" s="44">
        <v>-11689</v>
      </c>
      <c r="G112" s="5">
        <f t="shared" si="1"/>
        <v>11689</v>
      </c>
      <c r="H112" s="44">
        <v>-12223</v>
      </c>
      <c r="I112" s="14"/>
      <c r="K112" s="5"/>
      <c r="L112" s="5"/>
      <c r="N112" s="15"/>
    </row>
    <row r="113" spans="1:14">
      <c r="A113" s="49">
        <v>31382</v>
      </c>
      <c r="B113" s="44">
        <v>9955</v>
      </c>
      <c r="C113" s="44">
        <v>10300</v>
      </c>
      <c r="F113" s="44">
        <v>-11955</v>
      </c>
      <c r="G113" s="5">
        <f t="shared" si="1"/>
        <v>11955</v>
      </c>
      <c r="H113" s="44">
        <v>-11985</v>
      </c>
      <c r="I113" s="14"/>
      <c r="K113" s="5"/>
      <c r="L113" s="5"/>
      <c r="N113" s="15"/>
    </row>
    <row r="114" spans="1:14">
      <c r="A114" s="49">
        <v>31472</v>
      </c>
      <c r="B114" s="44">
        <v>9683</v>
      </c>
      <c r="C114" s="44">
        <v>9502</v>
      </c>
      <c r="F114" s="44">
        <v>-11874</v>
      </c>
      <c r="G114" s="5">
        <f t="shared" si="1"/>
        <v>11874</v>
      </c>
      <c r="H114" s="44">
        <v>-11392</v>
      </c>
      <c r="I114" s="14"/>
      <c r="K114" s="5"/>
      <c r="L114" s="5"/>
      <c r="N114" s="15"/>
    </row>
    <row r="115" spans="1:14">
      <c r="A115" s="49">
        <v>31564</v>
      </c>
      <c r="B115" s="44">
        <v>9587</v>
      </c>
      <c r="C115" s="44">
        <v>9645</v>
      </c>
      <c r="F115" s="44">
        <v>-11558</v>
      </c>
      <c r="G115" s="5">
        <f t="shared" si="1"/>
        <v>11558</v>
      </c>
      <c r="H115" s="44">
        <v>-11452</v>
      </c>
      <c r="I115" s="14"/>
      <c r="K115" s="5"/>
      <c r="L115" s="5"/>
      <c r="N115" s="15"/>
    </row>
    <row r="116" spans="1:14">
      <c r="A116" s="49">
        <v>31656</v>
      </c>
      <c r="B116" s="44">
        <v>10551</v>
      </c>
      <c r="C116" s="44">
        <v>10414</v>
      </c>
      <c r="F116" s="44">
        <v>-12050</v>
      </c>
      <c r="G116" s="5">
        <f t="shared" si="1"/>
        <v>12050</v>
      </c>
      <c r="H116" s="44">
        <v>-12594</v>
      </c>
      <c r="I116" s="14"/>
      <c r="K116" s="5"/>
      <c r="L116" s="5"/>
      <c r="N116" s="15"/>
    </row>
    <row r="117" spans="1:14">
      <c r="A117" s="49">
        <v>31747</v>
      </c>
      <c r="B117" s="44">
        <v>11158</v>
      </c>
      <c r="C117" s="44">
        <v>11537</v>
      </c>
      <c r="F117" s="44">
        <v>-12396</v>
      </c>
      <c r="G117" s="5">
        <f t="shared" si="1"/>
        <v>12396</v>
      </c>
      <c r="H117" s="44">
        <v>-12478</v>
      </c>
      <c r="I117" s="14"/>
      <c r="K117" s="5"/>
      <c r="L117" s="5"/>
      <c r="N117" s="15"/>
    </row>
    <row r="118" spans="1:14">
      <c r="A118" s="49">
        <v>31837</v>
      </c>
      <c r="B118" s="44">
        <v>11040</v>
      </c>
      <c r="C118" s="44">
        <v>10772</v>
      </c>
      <c r="F118" s="44">
        <v>-12104</v>
      </c>
      <c r="G118" s="5">
        <f t="shared" si="1"/>
        <v>12104</v>
      </c>
      <c r="H118" s="44">
        <v>-11643</v>
      </c>
      <c r="I118" s="14"/>
      <c r="K118" s="5"/>
      <c r="L118" s="5"/>
      <c r="N118" s="15"/>
    </row>
    <row r="119" spans="1:14">
      <c r="A119" s="49">
        <v>31929</v>
      </c>
      <c r="B119" s="44">
        <v>11598</v>
      </c>
      <c r="C119" s="44">
        <v>11541</v>
      </c>
      <c r="F119" s="44">
        <v>-12279</v>
      </c>
      <c r="G119" s="5">
        <f t="shared" si="1"/>
        <v>12279</v>
      </c>
      <c r="H119" s="44">
        <v>-12119</v>
      </c>
      <c r="I119" s="14"/>
      <c r="K119" s="5"/>
      <c r="L119" s="5"/>
      <c r="N119" s="15"/>
    </row>
    <row r="120" spans="1:14">
      <c r="A120" s="49">
        <v>32021</v>
      </c>
      <c r="B120" s="44">
        <v>11981</v>
      </c>
      <c r="C120" s="44">
        <v>11766</v>
      </c>
      <c r="F120" s="44">
        <v>-12541</v>
      </c>
      <c r="G120" s="5">
        <f t="shared" si="1"/>
        <v>12541</v>
      </c>
      <c r="H120" s="44">
        <v>-13094</v>
      </c>
      <c r="I120" s="14"/>
      <c r="K120" s="5"/>
      <c r="L120" s="5"/>
      <c r="N120" s="15"/>
    </row>
    <row r="121" spans="1:14">
      <c r="A121" s="49">
        <v>32112</v>
      </c>
      <c r="B121" s="44">
        <v>13078</v>
      </c>
      <c r="C121" s="44">
        <v>13591</v>
      </c>
      <c r="F121" s="44">
        <v>-13649</v>
      </c>
      <c r="G121" s="5">
        <f t="shared" si="1"/>
        <v>13649</v>
      </c>
      <c r="H121" s="44">
        <v>-13754</v>
      </c>
      <c r="I121" s="14"/>
      <c r="K121" s="5"/>
      <c r="L121" s="5"/>
      <c r="N121" s="15"/>
    </row>
    <row r="122" spans="1:14">
      <c r="A122" s="49">
        <v>32203</v>
      </c>
      <c r="B122" s="44">
        <v>13824</v>
      </c>
      <c r="C122" s="44">
        <v>13689</v>
      </c>
      <c r="F122" s="44">
        <v>-13966</v>
      </c>
      <c r="G122" s="5">
        <f t="shared" si="1"/>
        <v>13966</v>
      </c>
      <c r="H122" s="44">
        <v>-13632</v>
      </c>
      <c r="I122" s="14"/>
      <c r="K122" s="5"/>
      <c r="L122" s="5"/>
      <c r="N122" s="15"/>
    </row>
    <row r="123" spans="1:14">
      <c r="A123" s="49">
        <v>32295</v>
      </c>
      <c r="B123" s="44">
        <v>12840</v>
      </c>
      <c r="C123" s="44">
        <v>12734</v>
      </c>
      <c r="F123" s="44">
        <v>-13699</v>
      </c>
      <c r="G123" s="5">
        <f t="shared" ref="G123:G186" si="2">IF(OR(F123=0,F123=" "),NA(),F123*(-1))</f>
        <v>13699</v>
      </c>
      <c r="H123" s="44">
        <v>-13440</v>
      </c>
      <c r="I123" s="14"/>
      <c r="K123" s="5"/>
      <c r="L123" s="5"/>
      <c r="N123" s="15"/>
    </row>
    <row r="124" spans="1:14">
      <c r="A124" s="49">
        <v>32387</v>
      </c>
      <c r="B124" s="44">
        <v>13257</v>
      </c>
      <c r="C124" s="44">
        <v>13025</v>
      </c>
      <c r="F124" s="44">
        <v>-13977</v>
      </c>
      <c r="G124" s="5">
        <f t="shared" si="2"/>
        <v>13977</v>
      </c>
      <c r="H124" s="44">
        <v>-14555</v>
      </c>
      <c r="I124" s="14"/>
      <c r="K124" s="5"/>
      <c r="L124" s="5"/>
      <c r="N124" s="15"/>
    </row>
    <row r="125" spans="1:14">
      <c r="A125" s="49">
        <v>32478</v>
      </c>
      <c r="B125" s="44">
        <v>13566</v>
      </c>
      <c r="C125" s="44">
        <v>14102</v>
      </c>
      <c r="F125" s="44">
        <v>-15427</v>
      </c>
      <c r="G125" s="5">
        <f t="shared" si="2"/>
        <v>15427</v>
      </c>
      <c r="H125" s="44">
        <v>-15485</v>
      </c>
      <c r="I125" s="14"/>
      <c r="K125" s="5"/>
      <c r="L125" s="5"/>
      <c r="N125" s="15"/>
    </row>
    <row r="126" spans="1:14">
      <c r="A126" s="49">
        <v>32568</v>
      </c>
      <c r="B126" s="44">
        <v>13748</v>
      </c>
      <c r="C126" s="44">
        <v>13503</v>
      </c>
      <c r="F126" s="44">
        <v>-15879</v>
      </c>
      <c r="G126" s="5">
        <f t="shared" si="2"/>
        <v>15879</v>
      </c>
      <c r="H126" s="44">
        <v>-15413</v>
      </c>
      <c r="I126" s="14"/>
      <c r="K126" s="5"/>
      <c r="L126" s="5"/>
      <c r="N126" s="15"/>
    </row>
    <row r="127" spans="1:14">
      <c r="A127" s="49">
        <v>32660</v>
      </c>
      <c r="B127" s="44">
        <v>15099</v>
      </c>
      <c r="C127" s="44">
        <v>15045</v>
      </c>
      <c r="F127" s="44">
        <v>-17251</v>
      </c>
      <c r="G127" s="5">
        <f t="shared" si="2"/>
        <v>17251</v>
      </c>
      <c r="H127" s="44">
        <v>-16961</v>
      </c>
      <c r="I127" s="14"/>
      <c r="K127" s="5"/>
      <c r="L127" s="5"/>
      <c r="N127" s="15"/>
    </row>
    <row r="128" spans="1:14">
      <c r="A128" s="49">
        <v>32752</v>
      </c>
      <c r="B128" s="44">
        <v>15026</v>
      </c>
      <c r="C128" s="44">
        <v>14874</v>
      </c>
      <c r="F128" s="44">
        <v>-17853</v>
      </c>
      <c r="G128" s="5">
        <f t="shared" si="2"/>
        <v>17853</v>
      </c>
      <c r="H128" s="44">
        <v>-18436</v>
      </c>
      <c r="I128" s="14"/>
      <c r="K128" s="5"/>
      <c r="L128" s="5"/>
      <c r="N128" s="15"/>
    </row>
    <row r="129" spans="1:14">
      <c r="A129" s="49">
        <v>32843</v>
      </c>
      <c r="B129" s="44">
        <v>14766</v>
      </c>
      <c r="C129" s="44">
        <v>15187</v>
      </c>
      <c r="F129" s="44">
        <v>-17227</v>
      </c>
      <c r="G129" s="5">
        <f t="shared" si="2"/>
        <v>17227</v>
      </c>
      <c r="H129" s="44">
        <v>-17321</v>
      </c>
      <c r="I129" s="14"/>
      <c r="K129" s="5"/>
      <c r="L129" s="5"/>
      <c r="N129" s="15"/>
    </row>
    <row r="130" spans="1:14">
      <c r="A130" s="49">
        <v>32933</v>
      </c>
      <c r="B130" s="44">
        <v>15675</v>
      </c>
      <c r="C130" s="44">
        <v>15388</v>
      </c>
      <c r="F130" s="44">
        <v>-17595</v>
      </c>
      <c r="G130" s="5">
        <f t="shared" si="2"/>
        <v>17595</v>
      </c>
      <c r="H130" s="44">
        <v>-17104</v>
      </c>
      <c r="I130" s="14"/>
      <c r="K130" s="5"/>
      <c r="L130" s="5"/>
      <c r="N130" s="15"/>
    </row>
    <row r="131" spans="1:14">
      <c r="A131" s="49">
        <v>33025</v>
      </c>
      <c r="B131" s="44">
        <v>15785</v>
      </c>
      <c r="C131" s="44">
        <v>15721</v>
      </c>
      <c r="F131" s="44">
        <v>-16440</v>
      </c>
      <c r="G131" s="5">
        <f t="shared" si="2"/>
        <v>16440</v>
      </c>
      <c r="H131" s="44">
        <v>-16092</v>
      </c>
      <c r="I131" s="14"/>
      <c r="K131" s="5"/>
      <c r="L131" s="5"/>
      <c r="N131" s="15"/>
    </row>
    <row r="132" spans="1:14">
      <c r="A132" s="49">
        <v>33117</v>
      </c>
      <c r="B132" s="44">
        <v>16014</v>
      </c>
      <c r="C132" s="44">
        <v>15914</v>
      </c>
      <c r="F132" s="44">
        <v>-16843</v>
      </c>
      <c r="G132" s="5">
        <f t="shared" si="2"/>
        <v>16843</v>
      </c>
      <c r="H132" s="44">
        <v>-17438</v>
      </c>
      <c r="I132" s="14"/>
      <c r="K132" s="5"/>
      <c r="L132" s="5"/>
      <c r="N132" s="15"/>
    </row>
    <row r="133" spans="1:14">
      <c r="A133" s="49">
        <v>33208</v>
      </c>
      <c r="B133" s="44">
        <v>16598</v>
      </c>
      <c r="C133" s="44">
        <v>17128</v>
      </c>
      <c r="F133" s="44">
        <v>-17133</v>
      </c>
      <c r="G133" s="5">
        <f t="shared" si="2"/>
        <v>17133</v>
      </c>
      <c r="H133" s="44">
        <v>-17403</v>
      </c>
      <c r="I133" s="14"/>
      <c r="K133" s="5"/>
      <c r="L133" s="5"/>
      <c r="N133" s="15"/>
    </row>
    <row r="134" spans="1:14">
      <c r="A134" s="49">
        <v>33298</v>
      </c>
      <c r="B134" s="44">
        <v>16945</v>
      </c>
      <c r="C134" s="44">
        <v>16494</v>
      </c>
      <c r="F134" s="44">
        <v>-16884</v>
      </c>
      <c r="G134" s="5">
        <f t="shared" si="2"/>
        <v>16884</v>
      </c>
      <c r="H134" s="44">
        <v>-16268</v>
      </c>
      <c r="I134" s="14"/>
      <c r="K134" s="5"/>
      <c r="L134" s="5"/>
      <c r="N134" s="15"/>
    </row>
    <row r="135" spans="1:14">
      <c r="A135" s="49">
        <v>33390</v>
      </c>
      <c r="B135" s="44">
        <v>17104</v>
      </c>
      <c r="C135" s="44">
        <v>17035</v>
      </c>
      <c r="F135" s="44">
        <v>-16422</v>
      </c>
      <c r="G135" s="5">
        <f t="shared" si="2"/>
        <v>16422</v>
      </c>
      <c r="H135" s="44">
        <v>-16012</v>
      </c>
      <c r="I135" s="14"/>
      <c r="K135" s="5"/>
      <c r="L135" s="5"/>
      <c r="N135" s="15"/>
    </row>
    <row r="136" spans="1:14">
      <c r="A136" s="49">
        <v>33482</v>
      </c>
      <c r="B136" s="44">
        <v>17336</v>
      </c>
      <c r="C136" s="44">
        <v>17214</v>
      </c>
      <c r="F136" s="44">
        <v>-16626</v>
      </c>
      <c r="G136" s="5">
        <f t="shared" si="2"/>
        <v>16626</v>
      </c>
      <c r="H136" s="44">
        <v>-17398</v>
      </c>
      <c r="I136" s="14"/>
      <c r="K136" s="5"/>
      <c r="L136" s="5"/>
      <c r="N136" s="15"/>
    </row>
    <row r="137" spans="1:14">
      <c r="A137" s="49">
        <v>33573</v>
      </c>
      <c r="B137" s="44">
        <v>17403</v>
      </c>
      <c r="C137" s="44">
        <v>18102</v>
      </c>
      <c r="F137" s="44">
        <v>-17316</v>
      </c>
      <c r="G137" s="5">
        <f t="shared" si="2"/>
        <v>17316</v>
      </c>
      <c r="H137" s="44">
        <v>-17656</v>
      </c>
      <c r="I137" s="14"/>
      <c r="K137" s="5"/>
      <c r="L137" s="5"/>
      <c r="N137" s="15"/>
    </row>
    <row r="138" spans="1:14">
      <c r="A138" s="49">
        <v>33664</v>
      </c>
      <c r="B138" s="44">
        <v>17640</v>
      </c>
      <c r="C138" s="44">
        <v>17239</v>
      </c>
      <c r="F138" s="44">
        <v>-17326</v>
      </c>
      <c r="G138" s="5">
        <f t="shared" si="2"/>
        <v>17326</v>
      </c>
      <c r="H138" s="44">
        <v>-16801</v>
      </c>
      <c r="I138" s="14"/>
      <c r="K138" s="5"/>
      <c r="L138" s="5"/>
      <c r="N138" s="15"/>
    </row>
    <row r="139" spans="1:14">
      <c r="A139" s="49">
        <v>33756</v>
      </c>
      <c r="B139" s="44">
        <v>18048</v>
      </c>
      <c r="C139" s="44">
        <v>17956</v>
      </c>
      <c r="F139" s="44">
        <v>-17992</v>
      </c>
      <c r="G139" s="5">
        <f t="shared" si="2"/>
        <v>17992</v>
      </c>
      <c r="H139" s="44">
        <v>-17505</v>
      </c>
      <c r="I139" s="14"/>
      <c r="K139" s="5"/>
      <c r="L139" s="5"/>
      <c r="N139" s="15"/>
    </row>
    <row r="140" spans="1:14">
      <c r="A140" s="49">
        <v>33848</v>
      </c>
      <c r="B140" s="44">
        <v>18839</v>
      </c>
      <c r="C140" s="44">
        <v>18748</v>
      </c>
      <c r="F140" s="44">
        <v>-19162</v>
      </c>
      <c r="G140" s="5">
        <f t="shared" si="2"/>
        <v>19162</v>
      </c>
      <c r="H140" s="44">
        <v>-20090</v>
      </c>
      <c r="I140" s="14"/>
      <c r="K140" s="5"/>
      <c r="L140" s="5"/>
      <c r="N140" s="15"/>
    </row>
    <row r="141" spans="1:14">
      <c r="A141" s="49">
        <v>33939</v>
      </c>
      <c r="B141" s="44">
        <v>19641</v>
      </c>
      <c r="C141" s="44">
        <v>20434</v>
      </c>
      <c r="F141" s="44">
        <v>-20116</v>
      </c>
      <c r="G141" s="5">
        <f t="shared" si="2"/>
        <v>20116</v>
      </c>
      <c r="H141" s="44">
        <v>-20525</v>
      </c>
      <c r="I141" s="14"/>
      <c r="K141" s="5"/>
      <c r="L141" s="5"/>
      <c r="N141" s="15"/>
    </row>
    <row r="142" spans="1:14">
      <c r="A142" s="49">
        <v>34029</v>
      </c>
      <c r="B142" s="44">
        <v>19746</v>
      </c>
      <c r="C142" s="44">
        <v>19134</v>
      </c>
      <c r="F142" s="44">
        <v>-19804</v>
      </c>
      <c r="G142" s="5">
        <f t="shared" si="2"/>
        <v>19804</v>
      </c>
      <c r="H142" s="44">
        <v>-18989</v>
      </c>
      <c r="I142" s="14"/>
      <c r="K142" s="5"/>
      <c r="L142" s="5"/>
      <c r="N142" s="15"/>
    </row>
    <row r="143" spans="1:14">
      <c r="A143" s="49">
        <v>34121</v>
      </c>
      <c r="B143" s="44">
        <v>19718</v>
      </c>
      <c r="C143" s="44">
        <v>19600</v>
      </c>
      <c r="F143" s="44">
        <v>-20314</v>
      </c>
      <c r="G143" s="5">
        <f t="shared" si="2"/>
        <v>20314</v>
      </c>
      <c r="H143" s="44">
        <v>-19735</v>
      </c>
      <c r="I143" s="14"/>
      <c r="K143" s="5"/>
      <c r="L143" s="5"/>
      <c r="N143" s="15"/>
    </row>
    <row r="144" spans="1:14">
      <c r="A144" s="49">
        <v>34213</v>
      </c>
      <c r="B144" s="44">
        <v>20742</v>
      </c>
      <c r="C144" s="44">
        <v>20655</v>
      </c>
      <c r="F144" s="44">
        <v>-21415</v>
      </c>
      <c r="G144" s="5">
        <f t="shared" si="2"/>
        <v>21415</v>
      </c>
      <c r="H144" s="44">
        <v>-22442</v>
      </c>
      <c r="I144" s="14"/>
      <c r="K144" s="5"/>
      <c r="L144" s="5"/>
      <c r="N144" s="15"/>
    </row>
    <row r="145" spans="1:14">
      <c r="A145" s="49">
        <v>34304</v>
      </c>
      <c r="B145" s="44">
        <v>21106</v>
      </c>
      <c r="C145" s="44">
        <v>21965</v>
      </c>
      <c r="F145" s="44">
        <v>-21475</v>
      </c>
      <c r="G145" s="5">
        <f t="shared" si="2"/>
        <v>21475</v>
      </c>
      <c r="H145" s="44">
        <v>-21981</v>
      </c>
      <c r="I145" s="14"/>
      <c r="K145" s="5"/>
      <c r="L145" s="5"/>
      <c r="N145" s="15"/>
    </row>
    <row r="146" spans="1:14">
      <c r="A146" s="49">
        <v>34394</v>
      </c>
      <c r="B146" s="44">
        <v>20926</v>
      </c>
      <c r="C146" s="44">
        <v>20286</v>
      </c>
      <c r="F146" s="44">
        <v>-21349</v>
      </c>
      <c r="G146" s="5">
        <f t="shared" si="2"/>
        <v>21349</v>
      </c>
      <c r="H146" s="44">
        <v>-20436</v>
      </c>
      <c r="I146" s="14"/>
      <c r="K146" s="5"/>
      <c r="L146" s="5"/>
      <c r="N146" s="15"/>
    </row>
    <row r="147" spans="1:14">
      <c r="A147" s="49">
        <v>34486</v>
      </c>
      <c r="B147" s="44">
        <v>21119</v>
      </c>
      <c r="C147" s="44">
        <v>20955</v>
      </c>
      <c r="F147" s="44">
        <v>-22088</v>
      </c>
      <c r="G147" s="5">
        <f t="shared" si="2"/>
        <v>22088</v>
      </c>
      <c r="H147" s="44">
        <v>-21403</v>
      </c>
      <c r="I147" s="14"/>
      <c r="K147" s="5"/>
      <c r="L147" s="5"/>
      <c r="N147" s="15"/>
    </row>
    <row r="148" spans="1:14">
      <c r="A148" s="49">
        <v>34578</v>
      </c>
      <c r="B148" s="44">
        <v>21073</v>
      </c>
      <c r="C148" s="44">
        <v>20912</v>
      </c>
      <c r="F148" s="44">
        <v>-23466</v>
      </c>
      <c r="G148" s="5">
        <f t="shared" si="2"/>
        <v>23466</v>
      </c>
      <c r="H148" s="44">
        <v>-24652</v>
      </c>
      <c r="I148" s="14"/>
      <c r="K148" s="5"/>
      <c r="L148" s="5"/>
      <c r="N148" s="15"/>
    </row>
    <row r="149" spans="1:14">
      <c r="A149" s="49">
        <v>34669</v>
      </c>
      <c r="B149" s="44">
        <v>21628</v>
      </c>
      <c r="C149" s="44">
        <v>22604</v>
      </c>
      <c r="F149" s="44">
        <v>-24147</v>
      </c>
      <c r="G149" s="5">
        <f t="shared" si="2"/>
        <v>24147</v>
      </c>
      <c r="H149" s="44">
        <v>-24540</v>
      </c>
      <c r="I149" s="14"/>
      <c r="K149" s="5"/>
      <c r="L149" s="5"/>
      <c r="N149" s="15"/>
    </row>
    <row r="150" spans="1:14">
      <c r="A150" s="49">
        <v>34759</v>
      </c>
      <c r="B150" s="44">
        <v>22833</v>
      </c>
      <c r="C150" s="44">
        <v>22002</v>
      </c>
      <c r="F150" s="44">
        <v>-24995</v>
      </c>
      <c r="G150" s="5">
        <f t="shared" si="2"/>
        <v>24995</v>
      </c>
      <c r="H150" s="44">
        <v>-23995</v>
      </c>
      <c r="I150" s="14"/>
      <c r="K150" s="5"/>
      <c r="L150" s="5"/>
      <c r="N150" s="15"/>
    </row>
    <row r="151" spans="1:14">
      <c r="A151" s="49">
        <v>34851</v>
      </c>
      <c r="B151" s="44">
        <v>23327</v>
      </c>
      <c r="C151" s="44">
        <v>23093</v>
      </c>
      <c r="F151" s="44">
        <v>-25806</v>
      </c>
      <c r="G151" s="5">
        <f t="shared" si="2"/>
        <v>25806</v>
      </c>
      <c r="H151" s="44">
        <v>-25156</v>
      </c>
      <c r="I151" s="14"/>
      <c r="K151" s="5"/>
      <c r="L151" s="5"/>
      <c r="N151" s="15"/>
    </row>
    <row r="152" spans="1:14">
      <c r="A152" s="49">
        <v>34943</v>
      </c>
      <c r="B152" s="44">
        <v>24382</v>
      </c>
      <c r="C152" s="44">
        <v>24349</v>
      </c>
      <c r="F152" s="44">
        <v>-25585</v>
      </c>
      <c r="G152" s="5">
        <f t="shared" si="2"/>
        <v>25585</v>
      </c>
      <c r="H152" s="44">
        <v>-26665</v>
      </c>
      <c r="I152" s="14"/>
      <c r="K152" s="5"/>
      <c r="L152" s="5"/>
      <c r="N152" s="15"/>
    </row>
    <row r="153" spans="1:14">
      <c r="A153" s="49">
        <v>35034</v>
      </c>
      <c r="B153" s="44">
        <v>24261</v>
      </c>
      <c r="C153" s="44">
        <v>25214</v>
      </c>
      <c r="F153" s="44">
        <v>-25540</v>
      </c>
      <c r="G153" s="5">
        <f t="shared" si="2"/>
        <v>25540</v>
      </c>
      <c r="H153" s="44">
        <v>-25935</v>
      </c>
      <c r="I153" s="14"/>
      <c r="K153" s="5"/>
      <c r="L153" s="5"/>
      <c r="N153" s="15"/>
    </row>
    <row r="154" spans="1:14">
      <c r="A154" s="49">
        <v>35125</v>
      </c>
      <c r="B154" s="44">
        <v>25596</v>
      </c>
      <c r="C154" s="44">
        <v>25062</v>
      </c>
      <c r="F154" s="44">
        <v>-25859</v>
      </c>
      <c r="G154" s="5">
        <f t="shared" si="2"/>
        <v>25859</v>
      </c>
      <c r="H154" s="44">
        <v>-24925</v>
      </c>
      <c r="I154" s="14"/>
      <c r="K154" s="5"/>
      <c r="L154" s="5"/>
      <c r="N154" s="15"/>
    </row>
    <row r="155" spans="1:14">
      <c r="A155" s="49">
        <v>35217</v>
      </c>
      <c r="B155" s="44">
        <v>25534</v>
      </c>
      <c r="C155" s="44">
        <v>25298</v>
      </c>
      <c r="F155" s="44">
        <v>-25416</v>
      </c>
      <c r="G155" s="5">
        <f t="shared" si="2"/>
        <v>25416</v>
      </c>
      <c r="H155" s="44">
        <v>-24793</v>
      </c>
      <c r="I155" s="14"/>
      <c r="K155" s="5"/>
      <c r="L155" s="5"/>
      <c r="N155" s="15"/>
    </row>
    <row r="156" spans="1:14">
      <c r="A156" s="49">
        <v>35309</v>
      </c>
      <c r="B156" s="44">
        <v>24992</v>
      </c>
      <c r="C156" s="44">
        <v>25102</v>
      </c>
      <c r="F156" s="44">
        <v>-25175</v>
      </c>
      <c r="G156" s="5">
        <f t="shared" si="2"/>
        <v>25175</v>
      </c>
      <c r="H156" s="44">
        <v>-26460</v>
      </c>
      <c r="I156" s="14"/>
      <c r="K156" s="5"/>
      <c r="L156" s="5"/>
      <c r="N156" s="15"/>
    </row>
    <row r="157" spans="1:14">
      <c r="A157" s="49">
        <v>35400</v>
      </c>
      <c r="B157" s="44">
        <v>25604</v>
      </c>
      <c r="C157" s="44">
        <v>26499</v>
      </c>
      <c r="F157" s="44">
        <v>-26006</v>
      </c>
      <c r="G157" s="5">
        <f t="shared" si="2"/>
        <v>26006</v>
      </c>
      <c r="H157" s="44">
        <v>-26605</v>
      </c>
      <c r="I157" s="14"/>
      <c r="K157" s="5"/>
      <c r="L157" s="5"/>
      <c r="N157" s="15"/>
    </row>
    <row r="158" spans="1:14">
      <c r="A158" s="49">
        <v>35490</v>
      </c>
      <c r="B158" s="44">
        <v>26448</v>
      </c>
      <c r="C158" s="44">
        <v>25643</v>
      </c>
      <c r="F158" s="44">
        <v>-26311</v>
      </c>
      <c r="G158" s="5">
        <f t="shared" si="2"/>
        <v>26311</v>
      </c>
      <c r="H158" s="44">
        <v>-25019</v>
      </c>
      <c r="I158" s="14"/>
      <c r="K158" s="5"/>
      <c r="L158" s="5"/>
      <c r="N158" s="15"/>
    </row>
    <row r="159" spans="1:14">
      <c r="A159" s="49">
        <v>35582</v>
      </c>
      <c r="B159" s="44">
        <v>29452</v>
      </c>
      <c r="C159" s="44">
        <v>29232</v>
      </c>
      <c r="F159" s="44">
        <v>-27391</v>
      </c>
      <c r="G159" s="5">
        <f t="shared" si="2"/>
        <v>27391</v>
      </c>
      <c r="H159" s="44">
        <v>-26866</v>
      </c>
      <c r="I159" s="14"/>
      <c r="K159" s="5"/>
      <c r="L159" s="5"/>
      <c r="N159" s="15"/>
    </row>
    <row r="160" spans="1:14">
      <c r="A160" s="49">
        <v>35674</v>
      </c>
      <c r="B160" s="44">
        <v>28603</v>
      </c>
      <c r="C160" s="44">
        <v>28821</v>
      </c>
      <c r="F160" s="44">
        <v>-28427</v>
      </c>
      <c r="G160" s="5">
        <f t="shared" si="2"/>
        <v>28427</v>
      </c>
      <c r="H160" s="44">
        <v>-29670</v>
      </c>
      <c r="I160" s="14"/>
      <c r="K160" s="5"/>
      <c r="L160" s="5"/>
      <c r="N160" s="15"/>
    </row>
    <row r="161" spans="1:14">
      <c r="A161" s="49">
        <v>35765</v>
      </c>
      <c r="B161" s="44">
        <v>28928</v>
      </c>
      <c r="C161" s="44">
        <v>29988</v>
      </c>
      <c r="F161" s="44">
        <v>-29456</v>
      </c>
      <c r="G161" s="5">
        <f t="shared" si="2"/>
        <v>29456</v>
      </c>
      <c r="H161" s="44">
        <v>-30273</v>
      </c>
      <c r="I161" s="14"/>
      <c r="K161" s="5"/>
      <c r="L161" s="5"/>
      <c r="N161" s="15"/>
    </row>
    <row r="162" spans="1:14">
      <c r="A162" s="49">
        <v>35855</v>
      </c>
      <c r="B162" s="44">
        <v>28231</v>
      </c>
      <c r="C162" s="44">
        <v>27100</v>
      </c>
      <c r="F162" s="44">
        <v>-31041</v>
      </c>
      <c r="G162" s="5">
        <f t="shared" si="2"/>
        <v>31041</v>
      </c>
      <c r="H162" s="44">
        <v>-29438</v>
      </c>
      <c r="I162" s="14"/>
      <c r="K162" s="5"/>
      <c r="L162" s="5"/>
      <c r="N162" s="15"/>
    </row>
    <row r="163" spans="1:14">
      <c r="A163" s="49">
        <v>35947</v>
      </c>
      <c r="B163" s="44">
        <v>29546</v>
      </c>
      <c r="C163" s="44">
        <v>29332</v>
      </c>
      <c r="F163" s="44">
        <v>-31671</v>
      </c>
      <c r="G163" s="5">
        <f t="shared" si="2"/>
        <v>31671</v>
      </c>
      <c r="H163" s="44">
        <v>-31031</v>
      </c>
      <c r="I163" s="14"/>
      <c r="K163" s="5"/>
      <c r="L163" s="5"/>
      <c r="N163" s="15"/>
    </row>
    <row r="164" spans="1:14">
      <c r="A164" s="49">
        <v>36039</v>
      </c>
      <c r="B164" s="44">
        <v>29395</v>
      </c>
      <c r="C164" s="44">
        <v>29709</v>
      </c>
      <c r="F164" s="44">
        <v>-32683</v>
      </c>
      <c r="G164" s="5">
        <f t="shared" si="2"/>
        <v>32683</v>
      </c>
      <c r="H164" s="44">
        <v>-34123</v>
      </c>
      <c r="I164" s="14"/>
      <c r="K164" s="5"/>
      <c r="L164" s="5"/>
      <c r="N164" s="15"/>
    </row>
    <row r="165" spans="1:14">
      <c r="A165" s="49">
        <v>36130</v>
      </c>
      <c r="B165" s="44">
        <v>29043</v>
      </c>
      <c r="C165" s="44">
        <v>30057</v>
      </c>
      <c r="F165" s="44">
        <v>-32110</v>
      </c>
      <c r="G165" s="5">
        <f t="shared" si="2"/>
        <v>32110</v>
      </c>
      <c r="H165" s="44">
        <v>-33005</v>
      </c>
      <c r="I165" s="14"/>
      <c r="K165" s="5"/>
      <c r="L165" s="5"/>
      <c r="N165" s="15"/>
    </row>
    <row r="166" spans="1:14">
      <c r="A166" s="49">
        <v>36220</v>
      </c>
      <c r="B166" s="44">
        <v>27964</v>
      </c>
      <c r="C166" s="44">
        <v>26891</v>
      </c>
      <c r="F166" s="44">
        <v>-32119</v>
      </c>
      <c r="G166" s="5">
        <f t="shared" si="2"/>
        <v>32119</v>
      </c>
      <c r="H166" s="44">
        <v>-30544</v>
      </c>
      <c r="I166" s="14"/>
      <c r="K166" s="5"/>
      <c r="L166" s="5"/>
      <c r="N166" s="15"/>
    </row>
    <row r="167" spans="1:14">
      <c r="A167" s="49">
        <v>36312</v>
      </c>
      <c r="B167" s="44">
        <v>27440</v>
      </c>
      <c r="C167" s="44">
        <v>27101</v>
      </c>
      <c r="F167" s="44">
        <v>-31967</v>
      </c>
      <c r="G167" s="5">
        <f t="shared" si="2"/>
        <v>31967</v>
      </c>
      <c r="H167" s="44">
        <v>-31260</v>
      </c>
      <c r="I167" s="14"/>
      <c r="K167" s="5"/>
      <c r="L167" s="5"/>
      <c r="N167" s="15"/>
    </row>
    <row r="168" spans="1:14">
      <c r="A168" s="49">
        <v>36404</v>
      </c>
      <c r="B168" s="44">
        <v>28880</v>
      </c>
      <c r="C168" s="44">
        <v>29281</v>
      </c>
      <c r="F168" s="44">
        <v>-33513</v>
      </c>
      <c r="G168" s="5">
        <f t="shared" si="2"/>
        <v>33513</v>
      </c>
      <c r="H168" s="44">
        <v>-34856</v>
      </c>
      <c r="I168" s="14"/>
      <c r="K168" s="5"/>
      <c r="L168" s="5"/>
      <c r="N168" s="15"/>
    </row>
    <row r="169" spans="1:14">
      <c r="A169" s="49">
        <v>36495</v>
      </c>
      <c r="B169" s="44">
        <v>31438</v>
      </c>
      <c r="C169" s="44">
        <v>32604</v>
      </c>
      <c r="F169" s="44">
        <v>-34640</v>
      </c>
      <c r="G169" s="5">
        <f t="shared" si="2"/>
        <v>34640</v>
      </c>
      <c r="H169" s="44">
        <v>-35743</v>
      </c>
      <c r="I169" s="14"/>
      <c r="K169" s="5"/>
      <c r="L169" s="5"/>
      <c r="N169" s="15"/>
    </row>
    <row r="170" spans="1:14">
      <c r="A170" s="49">
        <v>36586</v>
      </c>
      <c r="B170" s="44">
        <v>32954</v>
      </c>
      <c r="C170" s="44">
        <v>31885</v>
      </c>
      <c r="F170" s="44">
        <v>-35987</v>
      </c>
      <c r="G170" s="5">
        <f t="shared" si="2"/>
        <v>35987</v>
      </c>
      <c r="H170" s="44">
        <v>-34357</v>
      </c>
      <c r="I170" s="14"/>
      <c r="K170" s="5"/>
      <c r="L170" s="5"/>
      <c r="N170" s="15"/>
    </row>
    <row r="171" spans="1:14">
      <c r="A171" s="49">
        <v>36678</v>
      </c>
      <c r="B171" s="44">
        <v>35105</v>
      </c>
      <c r="C171" s="44">
        <v>34724</v>
      </c>
      <c r="F171" s="44">
        <v>-38456</v>
      </c>
      <c r="G171" s="5">
        <f t="shared" si="2"/>
        <v>38456</v>
      </c>
      <c r="H171" s="44">
        <v>-37817</v>
      </c>
      <c r="I171" s="14"/>
      <c r="K171" s="5"/>
      <c r="L171" s="5"/>
      <c r="N171" s="15"/>
    </row>
    <row r="172" spans="1:14">
      <c r="A172" s="49">
        <v>36770</v>
      </c>
      <c r="B172" s="44">
        <v>37954</v>
      </c>
      <c r="C172" s="44">
        <v>38528</v>
      </c>
      <c r="F172" s="44">
        <v>-38840</v>
      </c>
      <c r="G172" s="5">
        <f t="shared" si="2"/>
        <v>38840</v>
      </c>
      <c r="H172" s="44">
        <v>-40119</v>
      </c>
      <c r="I172" s="14"/>
      <c r="K172" s="5"/>
      <c r="L172" s="5"/>
      <c r="N172" s="15"/>
    </row>
    <row r="173" spans="1:14">
      <c r="A173" s="49">
        <v>36861</v>
      </c>
      <c r="B173" s="44">
        <v>38956</v>
      </c>
      <c r="C173" s="44">
        <v>40257</v>
      </c>
      <c r="F173" s="44">
        <v>-40020</v>
      </c>
      <c r="G173" s="5">
        <f t="shared" si="2"/>
        <v>40020</v>
      </c>
      <c r="H173" s="44">
        <v>-41055</v>
      </c>
      <c r="I173" s="14"/>
      <c r="K173" s="5"/>
      <c r="L173" s="5"/>
      <c r="N173" s="15"/>
    </row>
    <row r="174" spans="1:14">
      <c r="A174" s="49">
        <v>36951</v>
      </c>
      <c r="B174" s="44">
        <v>39206</v>
      </c>
      <c r="C174" s="44">
        <v>37533</v>
      </c>
      <c r="F174" s="44">
        <v>-38399</v>
      </c>
      <c r="G174" s="5">
        <f t="shared" si="2"/>
        <v>38399</v>
      </c>
      <c r="H174" s="44">
        <v>-36540</v>
      </c>
      <c r="I174" s="14"/>
      <c r="K174" s="5"/>
      <c r="L174" s="5"/>
      <c r="N174" s="15"/>
    </row>
    <row r="175" spans="1:14">
      <c r="A175" s="49">
        <v>37043</v>
      </c>
      <c r="B175" s="44">
        <v>40759</v>
      </c>
      <c r="C175" s="44">
        <v>40388</v>
      </c>
      <c r="F175" s="44">
        <v>-39042</v>
      </c>
      <c r="G175" s="5">
        <f t="shared" si="2"/>
        <v>39042</v>
      </c>
      <c r="H175" s="44">
        <v>-38384</v>
      </c>
      <c r="I175" s="14"/>
      <c r="K175" s="5"/>
      <c r="L175" s="5"/>
      <c r="N175" s="15"/>
    </row>
    <row r="176" spans="1:14">
      <c r="A176" s="49">
        <v>37135</v>
      </c>
      <c r="B176" s="44">
        <v>40133</v>
      </c>
      <c r="C176" s="44">
        <v>40672</v>
      </c>
      <c r="F176" s="44">
        <v>-38479</v>
      </c>
      <c r="G176" s="5">
        <f t="shared" si="2"/>
        <v>38479</v>
      </c>
      <c r="H176" s="44">
        <v>-39702</v>
      </c>
      <c r="I176" s="14"/>
      <c r="K176" s="5"/>
      <c r="L176" s="5"/>
      <c r="N176" s="15"/>
    </row>
    <row r="177" spans="1:14">
      <c r="A177" s="49">
        <v>37226</v>
      </c>
      <c r="B177" s="44">
        <v>38665</v>
      </c>
      <c r="C177" s="44">
        <v>39912</v>
      </c>
      <c r="F177" s="44">
        <v>-38802</v>
      </c>
      <c r="G177" s="5">
        <f t="shared" si="2"/>
        <v>38802</v>
      </c>
      <c r="H177" s="44">
        <v>-40208</v>
      </c>
      <c r="I177" s="14"/>
      <c r="K177" s="5"/>
      <c r="L177" s="5"/>
      <c r="N177" s="15"/>
    </row>
    <row r="178" spans="1:14">
      <c r="A178" s="49">
        <v>37316</v>
      </c>
      <c r="B178" s="44">
        <v>39352</v>
      </c>
      <c r="C178" s="44">
        <v>37753</v>
      </c>
      <c r="F178" s="44">
        <v>-39450</v>
      </c>
      <c r="G178" s="5">
        <f t="shared" si="2"/>
        <v>39450</v>
      </c>
      <c r="H178" s="44">
        <v>-37221</v>
      </c>
      <c r="I178" s="14"/>
      <c r="K178" s="5"/>
      <c r="L178" s="5"/>
      <c r="N178" s="15"/>
    </row>
    <row r="179" spans="1:14">
      <c r="A179" s="49">
        <v>37408</v>
      </c>
      <c r="B179" s="44">
        <v>38775</v>
      </c>
      <c r="C179" s="44">
        <v>38449</v>
      </c>
      <c r="F179" s="44">
        <v>-40274</v>
      </c>
      <c r="G179" s="5">
        <f t="shared" si="2"/>
        <v>40274</v>
      </c>
      <c r="H179" s="44">
        <v>-39623</v>
      </c>
      <c r="I179" s="14"/>
      <c r="K179" s="5"/>
      <c r="L179" s="5"/>
      <c r="N179" s="15"/>
    </row>
    <row r="180" spans="1:14">
      <c r="A180" s="49">
        <v>37500</v>
      </c>
      <c r="B180" s="44">
        <v>38971</v>
      </c>
      <c r="C180" s="44">
        <v>39521</v>
      </c>
      <c r="F180" s="44">
        <v>-41101</v>
      </c>
      <c r="G180" s="5">
        <f t="shared" si="2"/>
        <v>41101</v>
      </c>
      <c r="H180" s="44">
        <v>-42717</v>
      </c>
      <c r="I180" s="14"/>
      <c r="K180" s="5"/>
      <c r="L180" s="5"/>
      <c r="N180" s="15"/>
    </row>
    <row r="181" spans="1:14">
      <c r="A181" s="49">
        <v>37591</v>
      </c>
      <c r="B181" s="44">
        <v>39478</v>
      </c>
      <c r="C181" s="44">
        <v>40841</v>
      </c>
      <c r="F181" s="44">
        <v>-43930</v>
      </c>
      <c r="G181" s="5">
        <f t="shared" si="2"/>
        <v>43930</v>
      </c>
      <c r="H181" s="44">
        <v>-45498</v>
      </c>
      <c r="I181" s="14"/>
      <c r="K181" s="5"/>
      <c r="L181" s="5"/>
      <c r="N181" s="15"/>
    </row>
    <row r="182" spans="1:14">
      <c r="A182" s="49">
        <v>37681</v>
      </c>
      <c r="B182" s="44">
        <v>39117</v>
      </c>
      <c r="C182" s="44">
        <v>37489</v>
      </c>
      <c r="F182" s="44">
        <v>-43306</v>
      </c>
      <c r="G182" s="5">
        <f t="shared" si="2"/>
        <v>43306</v>
      </c>
      <c r="H182" s="44">
        <v>-40841</v>
      </c>
      <c r="I182" s="14"/>
      <c r="K182" s="5"/>
      <c r="L182" s="5"/>
      <c r="N182" s="15"/>
    </row>
    <row r="183" spans="1:14">
      <c r="A183" s="49">
        <v>37773</v>
      </c>
      <c r="B183" s="44">
        <v>35531</v>
      </c>
      <c r="C183" s="44">
        <v>35199</v>
      </c>
      <c r="F183" s="44">
        <v>-41364</v>
      </c>
      <c r="G183" s="5">
        <f t="shared" si="2"/>
        <v>41364</v>
      </c>
      <c r="H183" s="44">
        <v>-40756</v>
      </c>
      <c r="I183" s="14"/>
      <c r="K183" s="5"/>
      <c r="L183" s="5"/>
      <c r="N183" s="15"/>
    </row>
    <row r="184" spans="1:14">
      <c r="A184" s="49">
        <v>37865</v>
      </c>
      <c r="B184" s="44">
        <v>35534</v>
      </c>
      <c r="C184" s="44">
        <v>36085</v>
      </c>
      <c r="F184" s="44">
        <v>-41287</v>
      </c>
      <c r="G184" s="5">
        <f t="shared" si="2"/>
        <v>41287</v>
      </c>
      <c r="H184" s="44">
        <v>-42820</v>
      </c>
      <c r="I184" s="14"/>
      <c r="K184" s="5"/>
      <c r="L184" s="5"/>
      <c r="N184" s="15"/>
    </row>
    <row r="185" spans="1:14">
      <c r="A185" s="49">
        <v>37956</v>
      </c>
      <c r="B185" s="44">
        <v>36117</v>
      </c>
      <c r="C185" s="44">
        <v>37293</v>
      </c>
      <c r="F185" s="44">
        <v>-41720</v>
      </c>
      <c r="G185" s="5">
        <f t="shared" si="2"/>
        <v>41720</v>
      </c>
      <c r="H185" s="44">
        <v>-43287</v>
      </c>
      <c r="I185" s="14"/>
      <c r="K185" s="5"/>
      <c r="L185" s="5"/>
      <c r="N185" s="15"/>
    </row>
    <row r="186" spans="1:14">
      <c r="A186" s="49">
        <v>38047</v>
      </c>
      <c r="B186" s="44">
        <v>36280</v>
      </c>
      <c r="C186" s="44">
        <v>35237</v>
      </c>
      <c r="F186" s="44">
        <v>-42546</v>
      </c>
      <c r="G186" s="5">
        <f t="shared" si="2"/>
        <v>42546</v>
      </c>
      <c r="H186" s="44">
        <v>-40533</v>
      </c>
      <c r="I186" s="14"/>
      <c r="K186" s="5"/>
      <c r="L186" s="5"/>
      <c r="N186" s="15"/>
    </row>
    <row r="187" spans="1:14">
      <c r="A187" s="49">
        <v>38139</v>
      </c>
      <c r="B187" s="44">
        <v>39931</v>
      </c>
      <c r="C187" s="44">
        <v>39684</v>
      </c>
      <c r="F187" s="44">
        <v>-45536</v>
      </c>
      <c r="G187" s="5">
        <f t="shared" ref="G187:G250" si="3">IF(OR(F187=0,F187=" "),NA(),F187*(-1))</f>
        <v>45536</v>
      </c>
      <c r="H187" s="44">
        <v>-44857</v>
      </c>
      <c r="I187" s="14"/>
      <c r="K187" s="5"/>
      <c r="L187" s="5"/>
      <c r="N187" s="15"/>
    </row>
    <row r="188" spans="1:14">
      <c r="A188" s="49">
        <v>38231</v>
      </c>
      <c r="B188" s="44">
        <v>40660</v>
      </c>
      <c r="C188" s="44">
        <v>41067</v>
      </c>
      <c r="F188" s="44">
        <v>-47123</v>
      </c>
      <c r="G188" s="5">
        <f t="shared" si="3"/>
        <v>47123</v>
      </c>
      <c r="H188" s="44">
        <v>-48692</v>
      </c>
      <c r="I188" s="14"/>
      <c r="K188" s="5"/>
      <c r="L188" s="5"/>
      <c r="N188" s="15"/>
    </row>
    <row r="189" spans="1:14">
      <c r="A189" s="49">
        <v>38322</v>
      </c>
      <c r="B189" s="44">
        <v>40833</v>
      </c>
      <c r="C189" s="44">
        <v>42093</v>
      </c>
      <c r="F189" s="44">
        <v>-48236</v>
      </c>
      <c r="G189" s="5">
        <f t="shared" si="3"/>
        <v>48236</v>
      </c>
      <c r="H189" s="44">
        <v>-50014</v>
      </c>
      <c r="I189" s="14"/>
      <c r="K189" s="5"/>
      <c r="L189" s="5"/>
      <c r="N189" s="15"/>
    </row>
    <row r="190" spans="1:14">
      <c r="A190" s="49">
        <v>38412</v>
      </c>
      <c r="B190" s="44">
        <v>41923</v>
      </c>
      <c r="C190" s="44">
        <v>40501</v>
      </c>
      <c r="F190" s="44">
        <v>-48271</v>
      </c>
      <c r="G190" s="5">
        <f t="shared" si="3"/>
        <v>48271</v>
      </c>
      <c r="H190" s="44">
        <v>-45570</v>
      </c>
      <c r="I190" s="14"/>
      <c r="K190" s="5"/>
      <c r="L190" s="5"/>
      <c r="N190" s="15"/>
    </row>
    <row r="191" spans="1:14">
      <c r="A191" s="49">
        <v>38504</v>
      </c>
      <c r="B191" s="44">
        <v>45395</v>
      </c>
      <c r="C191" s="44">
        <v>44995</v>
      </c>
      <c r="F191" s="44">
        <v>-50249</v>
      </c>
      <c r="G191" s="5">
        <f t="shared" si="3"/>
        <v>50249</v>
      </c>
      <c r="H191" s="44">
        <v>-49478</v>
      </c>
      <c r="I191" s="14"/>
      <c r="K191" s="5"/>
      <c r="L191" s="5"/>
      <c r="N191" s="15"/>
    </row>
    <row r="192" spans="1:14">
      <c r="A192" s="49">
        <v>38596</v>
      </c>
      <c r="B192" s="44">
        <v>46018</v>
      </c>
      <c r="C192" s="44">
        <v>46654</v>
      </c>
      <c r="F192" s="44">
        <v>-50899</v>
      </c>
      <c r="G192" s="5">
        <f t="shared" si="3"/>
        <v>50899</v>
      </c>
      <c r="H192" s="44">
        <v>-52588</v>
      </c>
      <c r="I192" s="14"/>
      <c r="K192" s="5"/>
      <c r="L192" s="5"/>
      <c r="N192" s="15"/>
    </row>
    <row r="193" spans="1:14">
      <c r="A193" s="49">
        <v>38687</v>
      </c>
      <c r="B193" s="44">
        <v>49066</v>
      </c>
      <c r="C193" s="44">
        <v>50440</v>
      </c>
      <c r="F193" s="44">
        <v>-53115</v>
      </c>
      <c r="G193" s="5">
        <f t="shared" si="3"/>
        <v>53115</v>
      </c>
      <c r="H193" s="44">
        <v>-54742</v>
      </c>
      <c r="I193" s="14"/>
      <c r="K193" s="5"/>
      <c r="L193" s="5"/>
      <c r="N193" s="15"/>
    </row>
    <row r="194" spans="1:14">
      <c r="A194" s="49">
        <v>38777</v>
      </c>
      <c r="B194" s="44">
        <v>50624</v>
      </c>
      <c r="C194" s="44">
        <v>48557</v>
      </c>
      <c r="F194" s="44">
        <v>-54733</v>
      </c>
      <c r="G194" s="5">
        <f t="shared" si="3"/>
        <v>54733</v>
      </c>
      <c r="H194" s="44">
        <v>-52294</v>
      </c>
      <c r="I194" s="14"/>
      <c r="K194" s="5"/>
      <c r="L194" s="5"/>
      <c r="N194" s="15"/>
    </row>
    <row r="195" spans="1:14">
      <c r="A195" s="49">
        <v>38869</v>
      </c>
      <c r="B195" s="44">
        <v>52913</v>
      </c>
      <c r="C195" s="44">
        <v>52802</v>
      </c>
      <c r="F195" s="44">
        <v>-58425</v>
      </c>
      <c r="G195" s="5">
        <f t="shared" si="3"/>
        <v>58425</v>
      </c>
      <c r="H195" s="44">
        <v>-57345</v>
      </c>
      <c r="I195" s="14"/>
      <c r="K195" s="5"/>
      <c r="L195" s="5"/>
      <c r="N195" s="15"/>
    </row>
    <row r="196" spans="1:14">
      <c r="A196" s="49">
        <v>38961</v>
      </c>
      <c r="B196" s="44">
        <v>53937</v>
      </c>
      <c r="C196" s="44">
        <v>54609</v>
      </c>
      <c r="F196" s="44">
        <v>-57398</v>
      </c>
      <c r="G196" s="5">
        <f t="shared" si="3"/>
        <v>57398</v>
      </c>
      <c r="H196" s="44">
        <v>-58772</v>
      </c>
      <c r="I196" s="14"/>
      <c r="K196" s="5"/>
      <c r="L196" s="5"/>
      <c r="N196" s="15"/>
    </row>
    <row r="197" spans="1:14">
      <c r="A197" s="49">
        <v>39052</v>
      </c>
      <c r="B197" s="44">
        <v>54892</v>
      </c>
      <c r="C197" s="44">
        <v>56499</v>
      </c>
      <c r="F197" s="44">
        <v>-58915</v>
      </c>
      <c r="G197" s="5">
        <f t="shared" si="3"/>
        <v>58915</v>
      </c>
      <c r="H197" s="44">
        <v>-60959</v>
      </c>
      <c r="I197" s="14"/>
      <c r="K197" s="5"/>
      <c r="L197" s="5"/>
      <c r="N197" s="15"/>
    </row>
    <row r="198" spans="1:14">
      <c r="A198" s="49">
        <v>39142</v>
      </c>
      <c r="B198" s="44">
        <v>55875</v>
      </c>
      <c r="C198" s="44">
        <v>53622</v>
      </c>
      <c r="F198" s="44">
        <v>-60472</v>
      </c>
      <c r="G198" s="5">
        <f t="shared" si="3"/>
        <v>60472</v>
      </c>
      <c r="H198" s="44">
        <v>-57818</v>
      </c>
      <c r="I198" s="14"/>
      <c r="K198" s="5"/>
      <c r="L198" s="5"/>
      <c r="N198" s="15"/>
    </row>
    <row r="199" spans="1:14">
      <c r="A199" s="49">
        <v>39234</v>
      </c>
      <c r="B199" s="44">
        <v>55413</v>
      </c>
      <c r="C199" s="44">
        <v>55073</v>
      </c>
      <c r="F199" s="44">
        <v>-61419</v>
      </c>
      <c r="G199" s="5">
        <f t="shared" si="3"/>
        <v>61419</v>
      </c>
      <c r="H199" s="44">
        <v>-60125</v>
      </c>
      <c r="I199" s="14"/>
      <c r="K199" s="5"/>
      <c r="L199" s="5"/>
      <c r="N199" s="15"/>
    </row>
    <row r="200" spans="1:14">
      <c r="A200" s="49">
        <v>39326</v>
      </c>
      <c r="B200" s="44">
        <v>55209</v>
      </c>
      <c r="C200" s="44">
        <v>55747</v>
      </c>
      <c r="F200" s="44">
        <v>-62486</v>
      </c>
      <c r="G200" s="5">
        <f t="shared" si="3"/>
        <v>62486</v>
      </c>
      <c r="H200" s="44">
        <v>-63926</v>
      </c>
      <c r="I200" s="14"/>
      <c r="K200" s="5"/>
      <c r="L200" s="5"/>
      <c r="N200" s="15"/>
    </row>
    <row r="201" spans="1:14">
      <c r="A201" s="49">
        <v>39417</v>
      </c>
      <c r="B201" s="44">
        <v>55887</v>
      </c>
      <c r="C201" s="44">
        <v>57735</v>
      </c>
      <c r="F201" s="44">
        <v>-64463</v>
      </c>
      <c r="G201" s="5">
        <f t="shared" si="3"/>
        <v>64463</v>
      </c>
      <c r="H201" s="44">
        <v>-67239</v>
      </c>
      <c r="I201" s="14"/>
      <c r="K201" s="5"/>
      <c r="L201" s="5"/>
      <c r="N201" s="15"/>
    </row>
    <row r="202" spans="1:14">
      <c r="A202" s="49">
        <v>39508</v>
      </c>
      <c r="B202" s="44">
        <v>60203</v>
      </c>
      <c r="C202" s="44">
        <v>57783</v>
      </c>
      <c r="F202" s="44">
        <v>-68524</v>
      </c>
      <c r="G202" s="5">
        <f t="shared" si="3"/>
        <v>68524</v>
      </c>
      <c r="H202" s="44">
        <v>-65748</v>
      </c>
      <c r="I202" s="14"/>
      <c r="K202" s="5"/>
      <c r="L202" s="5"/>
      <c r="N202" s="15"/>
    </row>
    <row r="203" spans="1:14">
      <c r="A203" s="49">
        <v>39600</v>
      </c>
      <c r="B203" s="44">
        <v>66543</v>
      </c>
      <c r="C203" s="44">
        <v>66417</v>
      </c>
      <c r="F203" s="44">
        <v>-72441</v>
      </c>
      <c r="G203" s="5">
        <f t="shared" si="3"/>
        <v>72441</v>
      </c>
      <c r="H203" s="44">
        <v>-70838</v>
      </c>
      <c r="I203" s="14"/>
      <c r="K203" s="5"/>
      <c r="L203" s="5"/>
      <c r="N203" s="15"/>
    </row>
    <row r="204" spans="1:14">
      <c r="A204" s="49">
        <v>39692</v>
      </c>
      <c r="B204" s="44">
        <v>73841</v>
      </c>
      <c r="C204" s="44">
        <v>75386</v>
      </c>
      <c r="F204" s="44">
        <v>-75452</v>
      </c>
      <c r="G204" s="5">
        <f t="shared" si="3"/>
        <v>75452</v>
      </c>
      <c r="H204" s="44">
        <v>-77671</v>
      </c>
      <c r="I204" s="14"/>
      <c r="K204" s="5"/>
      <c r="L204" s="5"/>
      <c r="N204" s="15"/>
    </row>
    <row r="205" spans="1:14">
      <c r="A205" s="49">
        <v>39783</v>
      </c>
      <c r="B205" s="44">
        <v>79561</v>
      </c>
      <c r="C205" s="44">
        <v>82634</v>
      </c>
      <c r="F205" s="44">
        <v>-77707</v>
      </c>
      <c r="G205" s="5">
        <f t="shared" si="3"/>
        <v>77707</v>
      </c>
      <c r="H205" s="44">
        <v>-81118</v>
      </c>
      <c r="I205" s="14"/>
      <c r="K205" s="5"/>
      <c r="L205" s="5"/>
      <c r="N205" s="15"/>
    </row>
    <row r="206" spans="1:14">
      <c r="A206" s="49">
        <v>39873</v>
      </c>
      <c r="B206" s="44">
        <v>75982</v>
      </c>
      <c r="C206" s="44">
        <v>71558</v>
      </c>
      <c r="F206" s="44">
        <v>-69837</v>
      </c>
      <c r="G206" s="5">
        <f t="shared" si="3"/>
        <v>69837</v>
      </c>
      <c r="H206" s="44">
        <v>-66230</v>
      </c>
      <c r="I206" s="14"/>
      <c r="K206" s="5"/>
      <c r="L206" s="5"/>
      <c r="N206" s="15"/>
    </row>
    <row r="207" spans="1:14">
      <c r="A207" s="49">
        <v>39965</v>
      </c>
      <c r="B207" s="44">
        <v>60861</v>
      </c>
      <c r="C207" s="44">
        <v>60692</v>
      </c>
      <c r="F207" s="44">
        <v>-63281</v>
      </c>
      <c r="G207" s="5">
        <f t="shared" si="3"/>
        <v>63281</v>
      </c>
      <c r="H207" s="44">
        <v>-61705</v>
      </c>
      <c r="I207" s="14"/>
      <c r="K207" s="5"/>
      <c r="L207" s="5"/>
      <c r="N207" s="15"/>
    </row>
    <row r="208" spans="1:14">
      <c r="A208" s="49">
        <v>40057</v>
      </c>
      <c r="B208" s="44">
        <v>59245</v>
      </c>
      <c r="C208" s="44">
        <v>60191</v>
      </c>
      <c r="F208" s="44">
        <v>-64136</v>
      </c>
      <c r="G208" s="5">
        <f t="shared" si="3"/>
        <v>64136</v>
      </c>
      <c r="H208" s="44">
        <v>-66350</v>
      </c>
      <c r="I208" s="14"/>
      <c r="K208" s="5"/>
      <c r="L208" s="5"/>
      <c r="N208" s="15"/>
    </row>
    <row r="209" spans="1:14">
      <c r="A209" s="49">
        <v>40148</v>
      </c>
      <c r="B209" s="44">
        <v>59627</v>
      </c>
      <c r="C209" s="44">
        <v>61860</v>
      </c>
      <c r="F209" s="44">
        <v>-65990</v>
      </c>
      <c r="G209" s="5">
        <f t="shared" si="3"/>
        <v>65990</v>
      </c>
      <c r="H209" s="44">
        <v>-68832</v>
      </c>
      <c r="I209" s="14"/>
      <c r="K209" s="5"/>
      <c r="L209" s="5"/>
      <c r="N209" s="15"/>
    </row>
    <row r="210" spans="1:14">
      <c r="A210" s="49">
        <v>40238</v>
      </c>
      <c r="B210" s="44">
        <v>64991</v>
      </c>
      <c r="C210" s="44">
        <v>61552</v>
      </c>
      <c r="F210" s="44">
        <v>-68390</v>
      </c>
      <c r="G210" s="5">
        <f t="shared" si="3"/>
        <v>68390</v>
      </c>
      <c r="H210" s="44">
        <v>-65013</v>
      </c>
      <c r="I210" s="14"/>
      <c r="K210" s="5"/>
      <c r="L210" s="5"/>
      <c r="N210" s="15"/>
    </row>
    <row r="211" spans="1:14">
      <c r="A211" s="49">
        <v>40330</v>
      </c>
      <c r="B211" s="44">
        <v>74490</v>
      </c>
      <c r="C211" s="44">
        <v>74604</v>
      </c>
      <c r="F211" s="44">
        <v>-71909</v>
      </c>
      <c r="G211" s="5">
        <f t="shared" si="3"/>
        <v>71909</v>
      </c>
      <c r="H211" s="44">
        <v>-70011</v>
      </c>
      <c r="I211" s="14"/>
      <c r="K211" s="5"/>
      <c r="L211" s="5"/>
      <c r="N211" s="15"/>
    </row>
    <row r="212" spans="1:14">
      <c r="A212" s="49">
        <v>40422</v>
      </c>
      <c r="B212" s="44">
        <v>74799</v>
      </c>
      <c r="C212" s="44">
        <v>76466</v>
      </c>
      <c r="F212" s="44">
        <v>-71048</v>
      </c>
      <c r="G212" s="5">
        <f t="shared" si="3"/>
        <v>71048</v>
      </c>
      <c r="H212" s="44">
        <v>-73485</v>
      </c>
      <c r="I212" s="14"/>
      <c r="K212" s="5"/>
      <c r="L212" s="5"/>
      <c r="N212" s="15"/>
    </row>
    <row r="213" spans="1:14">
      <c r="A213" s="49">
        <v>40513</v>
      </c>
      <c r="B213" s="44">
        <v>74681</v>
      </c>
      <c r="C213" s="44">
        <v>76780</v>
      </c>
      <c r="F213" s="44">
        <v>-71244</v>
      </c>
      <c r="G213" s="5">
        <f t="shared" si="3"/>
        <v>71244</v>
      </c>
      <c r="H213" s="44">
        <v>-74203</v>
      </c>
      <c r="I213" s="14"/>
      <c r="K213" s="5"/>
      <c r="L213" s="5"/>
      <c r="N213" s="15"/>
    </row>
    <row r="214" spans="1:14">
      <c r="A214" s="49">
        <v>40603</v>
      </c>
      <c r="B214" s="44">
        <v>75418</v>
      </c>
      <c r="C214" s="44">
        <v>71673</v>
      </c>
      <c r="F214" s="44">
        <v>-72486</v>
      </c>
      <c r="G214" s="5">
        <f t="shared" si="3"/>
        <v>72486</v>
      </c>
      <c r="H214" s="44">
        <v>-68533</v>
      </c>
      <c r="I214" s="14"/>
      <c r="K214" s="5"/>
      <c r="L214" s="5"/>
      <c r="N214" s="15"/>
    </row>
    <row r="215" spans="1:14">
      <c r="A215" s="49">
        <v>40695</v>
      </c>
      <c r="B215" s="44">
        <v>78946</v>
      </c>
      <c r="C215" s="44">
        <v>79180</v>
      </c>
      <c r="F215" s="44">
        <v>-74678</v>
      </c>
      <c r="G215" s="5">
        <f t="shared" si="3"/>
        <v>74678</v>
      </c>
      <c r="H215" s="44">
        <v>-73206</v>
      </c>
      <c r="I215" s="14"/>
      <c r="K215" s="5"/>
      <c r="L215" s="5"/>
      <c r="N215" s="15"/>
    </row>
    <row r="216" spans="1:14">
      <c r="A216" s="49">
        <v>40787</v>
      </c>
      <c r="B216" s="44">
        <v>82829</v>
      </c>
      <c r="C216" s="44">
        <v>84296</v>
      </c>
      <c r="F216" s="44">
        <v>-78855</v>
      </c>
      <c r="G216" s="5">
        <f t="shared" si="3"/>
        <v>78855</v>
      </c>
      <c r="H216" s="44">
        <v>-81642</v>
      </c>
      <c r="I216" s="14"/>
      <c r="K216" s="5"/>
      <c r="L216" s="5"/>
      <c r="N216" s="15"/>
    </row>
    <row r="217" spans="1:14">
      <c r="A217" s="49">
        <v>40878</v>
      </c>
      <c r="B217" s="44">
        <v>82856</v>
      </c>
      <c r="C217" s="44">
        <v>84841</v>
      </c>
      <c r="F217" s="44">
        <v>-81147</v>
      </c>
      <c r="G217" s="5">
        <f t="shared" si="3"/>
        <v>81147</v>
      </c>
      <c r="H217" s="44">
        <v>-83839</v>
      </c>
      <c r="I217" s="14"/>
      <c r="K217" s="5"/>
      <c r="L217" s="5"/>
      <c r="N217" s="15"/>
    </row>
    <row r="218" spans="1:14">
      <c r="A218" s="49">
        <v>40969</v>
      </c>
      <c r="B218" s="44">
        <v>75886</v>
      </c>
      <c r="C218" s="44">
        <v>73702</v>
      </c>
      <c r="F218" s="44">
        <v>-81536</v>
      </c>
      <c r="G218" s="5">
        <f t="shared" si="3"/>
        <v>81536</v>
      </c>
      <c r="H218" s="44">
        <v>-77587</v>
      </c>
      <c r="I218" s="14"/>
      <c r="K218" s="5"/>
      <c r="L218" s="5"/>
      <c r="N218" s="15"/>
    </row>
    <row r="219" spans="1:14">
      <c r="A219" s="49">
        <v>41061</v>
      </c>
      <c r="B219" s="44">
        <v>79793</v>
      </c>
      <c r="C219" s="44">
        <v>79715</v>
      </c>
      <c r="F219" s="44">
        <v>-83339</v>
      </c>
      <c r="G219" s="5">
        <f t="shared" si="3"/>
        <v>83339</v>
      </c>
      <c r="H219" s="44">
        <v>-81981</v>
      </c>
      <c r="I219" s="14"/>
      <c r="K219" s="5"/>
      <c r="L219" s="5"/>
      <c r="N219" s="15"/>
    </row>
    <row r="220" spans="1:14">
      <c r="A220" s="49">
        <v>41153</v>
      </c>
      <c r="B220" s="44">
        <v>75405</v>
      </c>
      <c r="C220" s="44">
        <v>76056</v>
      </c>
      <c r="F220" s="44">
        <v>-81751</v>
      </c>
      <c r="G220" s="5">
        <f t="shared" si="3"/>
        <v>81751</v>
      </c>
      <c r="H220" s="44">
        <v>-84159</v>
      </c>
      <c r="I220" s="14"/>
      <c r="K220" s="5"/>
      <c r="L220" s="5"/>
      <c r="N220" s="15"/>
    </row>
    <row r="221" spans="1:14">
      <c r="A221" s="49">
        <v>41244</v>
      </c>
      <c r="B221" s="44">
        <v>75459</v>
      </c>
      <c r="C221" s="44">
        <v>77246</v>
      </c>
      <c r="F221" s="44">
        <v>-82785</v>
      </c>
      <c r="G221" s="5">
        <f t="shared" si="3"/>
        <v>82785</v>
      </c>
      <c r="H221" s="44">
        <v>-85909</v>
      </c>
      <c r="I221" s="14"/>
      <c r="K221" s="5"/>
      <c r="L221" s="5"/>
      <c r="N221" s="15"/>
    </row>
    <row r="222" spans="1:14">
      <c r="A222" s="49">
        <v>41334</v>
      </c>
      <c r="B222" s="44">
        <v>76703</v>
      </c>
      <c r="C222" s="44">
        <v>74315</v>
      </c>
      <c r="F222" s="44">
        <v>-80307</v>
      </c>
      <c r="G222" s="5">
        <f t="shared" si="3"/>
        <v>80307</v>
      </c>
      <c r="H222" s="44">
        <v>-75740</v>
      </c>
      <c r="I222" s="14"/>
      <c r="K222" s="5"/>
      <c r="L222" s="5"/>
      <c r="N222" s="15"/>
    </row>
    <row r="223" spans="1:14">
      <c r="A223" s="49">
        <v>41426</v>
      </c>
      <c r="B223" s="44">
        <v>79684</v>
      </c>
      <c r="C223" s="44">
        <v>79474</v>
      </c>
      <c r="F223" s="44">
        <v>-82576</v>
      </c>
      <c r="G223" s="5">
        <f t="shared" si="3"/>
        <v>82576</v>
      </c>
      <c r="H223" s="44">
        <v>-81300</v>
      </c>
      <c r="I223" s="14"/>
      <c r="K223" s="5"/>
      <c r="L223" s="5"/>
      <c r="N223" s="15"/>
    </row>
    <row r="224" spans="1:14">
      <c r="A224" s="49">
        <v>41518</v>
      </c>
      <c r="B224" s="44">
        <v>82958</v>
      </c>
      <c r="C224" s="44">
        <v>83583</v>
      </c>
      <c r="F224" s="44">
        <v>-86020</v>
      </c>
      <c r="G224" s="5">
        <f t="shared" si="3"/>
        <v>86020</v>
      </c>
      <c r="H224" s="44">
        <v>-89039</v>
      </c>
      <c r="I224" s="14"/>
      <c r="K224" s="5"/>
      <c r="L224" s="5"/>
      <c r="N224" s="15"/>
    </row>
    <row r="225" spans="1:14">
      <c r="A225" s="49">
        <v>41609</v>
      </c>
      <c r="B225" s="44">
        <v>84681</v>
      </c>
      <c r="C225" s="44">
        <v>86785</v>
      </c>
      <c r="F225" s="44">
        <v>-84612</v>
      </c>
      <c r="G225" s="5">
        <f t="shared" si="3"/>
        <v>84612</v>
      </c>
      <c r="H225" s="44">
        <v>-87725</v>
      </c>
      <c r="I225" s="14"/>
      <c r="K225" s="5"/>
      <c r="L225" s="5"/>
      <c r="N225" s="15"/>
    </row>
    <row r="226" spans="1:14">
      <c r="A226" s="49">
        <v>41699</v>
      </c>
      <c r="B226" s="44">
        <v>88086</v>
      </c>
      <c r="C226" s="44">
        <v>85547</v>
      </c>
      <c r="F226" s="44">
        <v>-85856</v>
      </c>
      <c r="G226" s="5">
        <f t="shared" si="3"/>
        <v>85856</v>
      </c>
      <c r="H226" s="44">
        <v>-81213</v>
      </c>
      <c r="I226" s="14"/>
      <c r="K226" s="5"/>
      <c r="L226" s="5"/>
      <c r="N226" s="15"/>
    </row>
    <row r="227" spans="1:14">
      <c r="A227" s="49">
        <v>41791</v>
      </c>
      <c r="B227" s="44">
        <v>82147</v>
      </c>
      <c r="C227" s="44">
        <v>81338</v>
      </c>
      <c r="F227" s="44">
        <v>-85093</v>
      </c>
      <c r="G227" s="5">
        <f t="shared" si="3"/>
        <v>85093</v>
      </c>
      <c r="H227" s="44">
        <v>-83729</v>
      </c>
      <c r="I227" s="14"/>
      <c r="K227" s="5"/>
      <c r="L227" s="5"/>
      <c r="N227" s="15"/>
    </row>
    <row r="228" spans="1:14">
      <c r="A228" s="49">
        <v>41883</v>
      </c>
      <c r="B228" s="44">
        <v>81052</v>
      </c>
      <c r="C228" s="44">
        <v>81660</v>
      </c>
      <c r="F228" s="44">
        <v>-85534</v>
      </c>
      <c r="G228" s="5">
        <f t="shared" si="3"/>
        <v>85534</v>
      </c>
      <c r="H228" s="44">
        <v>-88413</v>
      </c>
      <c r="I228" s="14"/>
      <c r="K228" s="5"/>
      <c r="L228" s="5"/>
      <c r="N228" s="15"/>
    </row>
    <row r="229" spans="1:14">
      <c r="A229" s="49">
        <v>41974</v>
      </c>
      <c r="B229" s="44">
        <v>82632</v>
      </c>
      <c r="C229" s="44">
        <v>84774</v>
      </c>
      <c r="F229" s="44">
        <v>-85989</v>
      </c>
      <c r="G229" s="5">
        <f t="shared" si="3"/>
        <v>85989</v>
      </c>
      <c r="H229" s="44">
        <v>-89230</v>
      </c>
      <c r="I229" s="14"/>
      <c r="K229" s="5"/>
      <c r="L229" s="5"/>
      <c r="N229" s="15"/>
    </row>
    <row r="230" spans="1:14">
      <c r="A230" s="49">
        <v>42064</v>
      </c>
      <c r="B230" s="44">
        <v>83645</v>
      </c>
      <c r="C230" s="44">
        <v>82016</v>
      </c>
      <c r="F230" s="44">
        <v>-88838</v>
      </c>
      <c r="G230" s="5">
        <f t="shared" si="3"/>
        <v>88838</v>
      </c>
      <c r="H230" s="44">
        <v>-84284</v>
      </c>
      <c r="I230" s="14"/>
      <c r="K230" s="5"/>
      <c r="L230" s="5"/>
      <c r="N230" s="15"/>
    </row>
    <row r="231" spans="1:14">
      <c r="A231" s="49">
        <v>42156</v>
      </c>
      <c r="B231" s="44">
        <v>78430</v>
      </c>
      <c r="C231" s="44">
        <v>77441</v>
      </c>
      <c r="F231" s="44">
        <v>-89564</v>
      </c>
      <c r="G231" s="5">
        <f t="shared" si="3"/>
        <v>89564</v>
      </c>
      <c r="H231" s="44">
        <v>-87978</v>
      </c>
      <c r="I231" s="14"/>
      <c r="K231" s="5"/>
      <c r="L231" s="5"/>
      <c r="N231" s="15"/>
    </row>
    <row r="232" spans="1:14">
      <c r="A232" s="49">
        <v>42248</v>
      </c>
      <c r="B232" s="44">
        <v>82448</v>
      </c>
      <c r="C232" s="44">
        <v>82720</v>
      </c>
      <c r="F232" s="44">
        <v>-91553</v>
      </c>
      <c r="G232" s="5">
        <f t="shared" si="3"/>
        <v>91553</v>
      </c>
      <c r="H232" s="44">
        <v>-94498</v>
      </c>
      <c r="I232" s="14"/>
      <c r="K232" s="5"/>
      <c r="L232" s="5"/>
      <c r="N232" s="15"/>
    </row>
    <row r="233" spans="1:14">
      <c r="A233" s="49">
        <v>42339</v>
      </c>
      <c r="B233" s="44">
        <v>79621</v>
      </c>
      <c r="C233" s="44">
        <v>81661</v>
      </c>
      <c r="F233" s="44">
        <v>-91036</v>
      </c>
      <c r="G233" s="5">
        <f t="shared" si="3"/>
        <v>91036</v>
      </c>
      <c r="H233" s="44">
        <v>-94320</v>
      </c>
      <c r="I233" s="14"/>
      <c r="K233" s="5"/>
      <c r="L233" s="5"/>
      <c r="N233" s="15"/>
    </row>
    <row r="234" spans="1:14">
      <c r="A234" s="49">
        <v>42430</v>
      </c>
      <c r="B234" s="44">
        <v>77295</v>
      </c>
      <c r="C234" s="44">
        <v>76979</v>
      </c>
      <c r="F234" s="44">
        <v>-86371</v>
      </c>
      <c r="G234" s="5">
        <f t="shared" si="3"/>
        <v>86371</v>
      </c>
      <c r="H234" s="44">
        <v>-82716</v>
      </c>
      <c r="I234" s="14"/>
      <c r="K234" s="5"/>
      <c r="L234" s="5"/>
      <c r="N234" s="15"/>
    </row>
    <row r="235" spans="1:14">
      <c r="A235" s="49">
        <v>42522</v>
      </c>
      <c r="B235" s="44">
        <v>79353</v>
      </c>
      <c r="C235" s="44">
        <v>78188</v>
      </c>
      <c r="F235" s="44">
        <v>-86922</v>
      </c>
      <c r="G235" s="5">
        <f t="shared" si="3"/>
        <v>86922</v>
      </c>
      <c r="H235" s="44">
        <v>-85675</v>
      </c>
      <c r="I235" s="14"/>
      <c r="K235" s="5"/>
      <c r="L235" s="5"/>
      <c r="N235" s="15"/>
    </row>
    <row r="236" spans="1:14">
      <c r="A236" s="49">
        <v>42614</v>
      </c>
      <c r="B236" s="44">
        <v>83573</v>
      </c>
      <c r="C236" s="44">
        <v>83582</v>
      </c>
      <c r="F236" s="44">
        <v>-87911</v>
      </c>
      <c r="G236" s="5">
        <f t="shared" si="3"/>
        <v>87911</v>
      </c>
      <c r="H236" s="44">
        <v>-90562</v>
      </c>
      <c r="I236" s="14"/>
      <c r="K236" s="5"/>
      <c r="L236" s="5"/>
      <c r="N236" s="15"/>
    </row>
    <row r="237" spans="1:14">
      <c r="A237" s="49">
        <v>42705</v>
      </c>
      <c r="B237" s="44">
        <v>96083</v>
      </c>
      <c r="C237" s="44">
        <v>98136</v>
      </c>
      <c r="F237" s="44">
        <v>-89763</v>
      </c>
      <c r="G237" s="5">
        <f t="shared" si="3"/>
        <v>89763</v>
      </c>
      <c r="H237" s="44">
        <v>-92512</v>
      </c>
      <c r="I237" s="14"/>
      <c r="K237" s="5"/>
      <c r="L237" s="5"/>
      <c r="N237" s="15"/>
    </row>
    <row r="238" spans="1:14">
      <c r="A238" s="49">
        <v>42795</v>
      </c>
      <c r="B238" s="44">
        <v>98143</v>
      </c>
      <c r="C238" s="44">
        <v>96967</v>
      </c>
      <c r="F238" s="44">
        <v>-93474</v>
      </c>
      <c r="G238" s="5">
        <f t="shared" si="3"/>
        <v>93474</v>
      </c>
      <c r="H238" s="44">
        <v>-89022</v>
      </c>
      <c r="I238" s="14"/>
      <c r="K238" s="5"/>
      <c r="L238" s="5"/>
      <c r="N238" s="15"/>
    </row>
    <row r="239" spans="1:14">
      <c r="A239" s="49">
        <v>42887</v>
      </c>
      <c r="B239" s="44">
        <v>96177</v>
      </c>
      <c r="C239" s="44">
        <v>94805</v>
      </c>
      <c r="F239" s="44">
        <v>-93375</v>
      </c>
      <c r="G239" s="5">
        <f t="shared" si="3"/>
        <v>93375</v>
      </c>
      <c r="H239" s="44">
        <v>-92336</v>
      </c>
      <c r="I239" s="14"/>
      <c r="K239" s="5"/>
      <c r="L239" s="5"/>
      <c r="N239" s="15"/>
    </row>
    <row r="240" spans="1:14">
      <c r="A240" s="49">
        <v>42979</v>
      </c>
      <c r="B240" s="44">
        <v>96497</v>
      </c>
      <c r="C240" s="44">
        <v>96408</v>
      </c>
      <c r="F240" s="44">
        <v>-94390</v>
      </c>
      <c r="G240" s="5">
        <f t="shared" si="3"/>
        <v>94390</v>
      </c>
      <c r="H240" s="44">
        <v>-96199</v>
      </c>
      <c r="I240" s="14"/>
      <c r="K240" s="5"/>
      <c r="L240" s="5"/>
      <c r="N240" s="15"/>
    </row>
    <row r="241" spans="1:14">
      <c r="A241" s="49">
        <v>43070</v>
      </c>
      <c r="B241" s="44">
        <v>96494</v>
      </c>
      <c r="C241" s="44">
        <v>98516</v>
      </c>
      <c r="F241" s="44">
        <v>-96900</v>
      </c>
      <c r="G241" s="5">
        <f t="shared" si="3"/>
        <v>96900</v>
      </c>
      <c r="H241" s="44">
        <v>-100105</v>
      </c>
      <c r="I241" s="14"/>
      <c r="K241" s="5"/>
      <c r="L241" s="5"/>
      <c r="N241" s="15"/>
    </row>
    <row r="242" spans="1:14">
      <c r="A242" s="49">
        <v>43160</v>
      </c>
      <c r="B242" s="44">
        <v>103606</v>
      </c>
      <c r="C242" s="44">
        <v>102600</v>
      </c>
      <c r="F242" s="44">
        <v>-101579</v>
      </c>
      <c r="G242" s="5">
        <f t="shared" si="3"/>
        <v>101579</v>
      </c>
      <c r="H242" s="44">
        <v>-97191</v>
      </c>
      <c r="I242" s="14"/>
      <c r="K242" s="5"/>
      <c r="L242" s="5"/>
      <c r="N242" s="15"/>
    </row>
    <row r="243" spans="1:14">
      <c r="A243" s="49">
        <v>43252</v>
      </c>
      <c r="B243" s="44">
        <v>107100</v>
      </c>
      <c r="C243" s="44">
        <v>105571</v>
      </c>
      <c r="F243" s="44">
        <v>-104267</v>
      </c>
      <c r="G243" s="5">
        <f t="shared" si="3"/>
        <v>104267</v>
      </c>
      <c r="H243" s="44">
        <v>-102959</v>
      </c>
      <c r="I243" s="14"/>
      <c r="K243" s="5"/>
      <c r="L243" s="5"/>
      <c r="N243" s="15"/>
    </row>
    <row r="244" spans="1:14">
      <c r="A244" s="49">
        <v>43344</v>
      </c>
      <c r="B244" s="44">
        <v>112196</v>
      </c>
      <c r="C244" s="44">
        <v>111894</v>
      </c>
      <c r="F244" s="44">
        <v>-105325</v>
      </c>
      <c r="G244" s="5">
        <f t="shared" si="3"/>
        <v>105325</v>
      </c>
      <c r="H244" s="44">
        <v>-107060</v>
      </c>
      <c r="I244" s="14"/>
      <c r="K244" s="5"/>
      <c r="L244" s="5"/>
      <c r="N244" s="15"/>
    </row>
    <row r="245" spans="1:14">
      <c r="A245" s="49">
        <v>43435</v>
      </c>
      <c r="B245" s="44">
        <v>115320</v>
      </c>
      <c r="C245" s="44">
        <v>118091</v>
      </c>
      <c r="F245" s="44">
        <v>-105511</v>
      </c>
      <c r="G245" s="5">
        <f t="shared" si="3"/>
        <v>105511</v>
      </c>
      <c r="H245" s="44">
        <v>-109847</v>
      </c>
      <c r="I245" s="14"/>
      <c r="K245" s="5"/>
      <c r="L245" s="5"/>
      <c r="N245" s="15"/>
    </row>
    <row r="246" spans="1:14">
      <c r="A246" s="49">
        <v>43525</v>
      </c>
      <c r="B246" s="44">
        <v>118135</v>
      </c>
      <c r="C246" s="44">
        <v>116783</v>
      </c>
      <c r="F246" s="44">
        <v>-105905</v>
      </c>
      <c r="G246" s="5">
        <f t="shared" si="3"/>
        <v>105905</v>
      </c>
      <c r="H246" s="44">
        <v>-100298</v>
      </c>
      <c r="I246" s="14"/>
      <c r="K246" s="5"/>
      <c r="L246" s="5"/>
      <c r="N246" s="15"/>
    </row>
    <row r="247" spans="1:14">
      <c r="A247" s="49">
        <v>43617</v>
      </c>
      <c r="B247" s="44">
        <v>124717</v>
      </c>
      <c r="C247" s="44">
        <v>123422</v>
      </c>
      <c r="F247" s="44">
        <v>-105840</v>
      </c>
      <c r="G247" s="5">
        <f t="shared" si="3"/>
        <v>105840</v>
      </c>
      <c r="H247" s="44">
        <v>-104729</v>
      </c>
      <c r="I247" s="14"/>
      <c r="K247" s="5"/>
      <c r="L247" s="5"/>
      <c r="N247" s="15"/>
    </row>
    <row r="248" spans="1:14">
      <c r="A248" s="49">
        <v>43709</v>
      </c>
      <c r="B248" s="44">
        <v>127995</v>
      </c>
      <c r="C248" s="44">
        <v>127664</v>
      </c>
      <c r="F248" s="44">
        <v>-106783</v>
      </c>
      <c r="G248" s="5">
        <f t="shared" si="3"/>
        <v>106783</v>
      </c>
      <c r="H248" s="44">
        <v>-109319</v>
      </c>
      <c r="I248" s="14"/>
      <c r="K248" s="5"/>
      <c r="L248" s="5"/>
      <c r="N248" s="15"/>
    </row>
    <row r="249" spans="1:14">
      <c r="A249" s="49">
        <v>43800</v>
      </c>
      <c r="B249" s="44">
        <v>121352</v>
      </c>
      <c r="C249" s="44">
        <v>124469</v>
      </c>
      <c r="F249" s="44">
        <v>-106813</v>
      </c>
      <c r="G249" s="5">
        <f t="shared" si="3"/>
        <v>106813</v>
      </c>
      <c r="H249" s="44">
        <v>-111209</v>
      </c>
      <c r="I249" s="14"/>
      <c r="K249" s="5"/>
      <c r="L249" s="5"/>
      <c r="N249" s="15"/>
    </row>
    <row r="250" spans="1:14">
      <c r="A250" s="49">
        <v>43891</v>
      </c>
      <c r="B250" s="44">
        <v>117130</v>
      </c>
      <c r="C250" s="44">
        <v>116004</v>
      </c>
      <c r="F250" s="44">
        <v>-100488</v>
      </c>
      <c r="G250" s="5">
        <f t="shared" si="3"/>
        <v>100488</v>
      </c>
      <c r="H250" s="44">
        <v>-96297</v>
      </c>
      <c r="I250" s="14"/>
      <c r="K250" s="5"/>
      <c r="L250" s="5"/>
      <c r="N250" s="15"/>
    </row>
    <row r="251" spans="1:14">
      <c r="A251" s="49">
        <v>43983</v>
      </c>
      <c r="B251" s="44">
        <v>107480</v>
      </c>
      <c r="C251" s="44">
        <v>107519</v>
      </c>
      <c r="F251" s="44">
        <v>-85136</v>
      </c>
      <c r="G251" s="5">
        <f t="shared" ref="G251:G266" si="4">IF(OR(F251=0,F251=" "),NA(),F251*(-1))</f>
        <v>85136</v>
      </c>
      <c r="H251" s="44">
        <v>-83581</v>
      </c>
      <c r="I251" s="14"/>
      <c r="K251" s="5"/>
      <c r="L251" s="5"/>
      <c r="N251" s="15"/>
    </row>
    <row r="252" spans="1:14">
      <c r="A252" s="49">
        <v>44075</v>
      </c>
      <c r="B252" s="44">
        <v>100653</v>
      </c>
      <c r="C252" s="44">
        <v>100510</v>
      </c>
      <c r="F252" s="44">
        <v>-86949</v>
      </c>
      <c r="G252" s="5">
        <f t="shared" si="4"/>
        <v>86949</v>
      </c>
      <c r="H252" s="44">
        <v>-88431</v>
      </c>
      <c r="I252" s="14"/>
      <c r="K252" s="5"/>
      <c r="L252" s="5"/>
      <c r="N252" s="15"/>
    </row>
    <row r="253" spans="1:14">
      <c r="A253" s="49">
        <v>44166</v>
      </c>
      <c r="B253" s="44">
        <v>110052</v>
      </c>
      <c r="C253" s="44">
        <v>112532</v>
      </c>
      <c r="F253" s="44">
        <v>-92082</v>
      </c>
      <c r="G253" s="5">
        <f t="shared" si="4"/>
        <v>92082</v>
      </c>
      <c r="H253" s="44">
        <v>-96461</v>
      </c>
      <c r="I253" s="14"/>
      <c r="K253" s="5"/>
      <c r="L253" s="5"/>
      <c r="N253" s="15"/>
    </row>
    <row r="254" spans="1:14">
      <c r="A254" s="49">
        <v>44256</v>
      </c>
      <c r="B254" s="44">
        <v>120272</v>
      </c>
      <c r="C254" s="44">
        <v>115914</v>
      </c>
      <c r="F254" s="44">
        <v>-93795</v>
      </c>
      <c r="G254" s="5">
        <f t="shared" si="4"/>
        <v>93795</v>
      </c>
      <c r="H254" s="44">
        <v>-89823</v>
      </c>
      <c r="I254" s="14"/>
      <c r="K254" s="5"/>
      <c r="L254" s="5"/>
      <c r="N254" s="15"/>
    </row>
    <row r="255" spans="1:14">
      <c r="A255" s="49">
        <v>44348</v>
      </c>
      <c r="B255" s="44">
        <v>128214</v>
      </c>
      <c r="C255" s="44">
        <v>130118</v>
      </c>
      <c r="F255" s="44">
        <v>-97573</v>
      </c>
      <c r="G255" s="5">
        <f t="shared" si="4"/>
        <v>97573</v>
      </c>
      <c r="H255" s="44">
        <v>-95554</v>
      </c>
      <c r="I255" s="14"/>
      <c r="K255" s="5"/>
      <c r="L255" s="5"/>
      <c r="N255" s="15"/>
    </row>
    <row r="256" spans="1:14">
      <c r="A256" s="49">
        <v>44440</v>
      </c>
      <c r="B256" s="44">
        <v>135469</v>
      </c>
      <c r="C256" s="44">
        <v>135650</v>
      </c>
      <c r="F256" s="44">
        <v>-99495</v>
      </c>
      <c r="G256" s="5">
        <f t="shared" si="4"/>
        <v>99495</v>
      </c>
      <c r="H256" s="44">
        <v>-101039</v>
      </c>
      <c r="I256" s="14"/>
      <c r="K256" s="5"/>
      <c r="L256" s="5"/>
      <c r="N256" s="15"/>
    </row>
    <row r="257" spans="1:14">
      <c r="A257" s="49">
        <v>44531</v>
      </c>
      <c r="B257" s="44">
        <v>133700</v>
      </c>
      <c r="C257" s="44">
        <v>136735</v>
      </c>
      <c r="F257" s="44">
        <v>-108138</v>
      </c>
      <c r="G257" s="5">
        <f t="shared" si="4"/>
        <v>108138</v>
      </c>
      <c r="H257" s="44">
        <v>-112882</v>
      </c>
      <c r="I257" s="14"/>
      <c r="K257" s="5"/>
      <c r="L257" s="5"/>
      <c r="N257" s="15"/>
    </row>
    <row r="258" spans="1:14">
      <c r="A258" s="49">
        <v>44621</v>
      </c>
      <c r="B258" s="44">
        <v>150711</v>
      </c>
      <c r="C258" s="44">
        <v>146938</v>
      </c>
      <c r="F258" s="44">
        <v>-123262</v>
      </c>
      <c r="G258" s="5">
        <f t="shared" si="4"/>
        <v>123262</v>
      </c>
      <c r="H258" s="44">
        <v>-117901</v>
      </c>
      <c r="I258" s="14"/>
      <c r="K258" s="5"/>
      <c r="L258" s="5"/>
      <c r="N258" s="15"/>
    </row>
    <row r="259" spans="1:14">
      <c r="A259" s="49">
        <v>44713</v>
      </c>
      <c r="B259" s="44">
        <v>174477</v>
      </c>
      <c r="C259" s="44">
        <v>173949</v>
      </c>
      <c r="F259" s="44">
        <v>-130073</v>
      </c>
      <c r="G259" s="5">
        <f t="shared" si="4"/>
        <v>130073</v>
      </c>
      <c r="H259" s="44">
        <v>-128047</v>
      </c>
      <c r="I259" s="14"/>
      <c r="K259" s="5"/>
      <c r="L259" s="5"/>
      <c r="N259" s="15"/>
    </row>
    <row r="260" spans="1:14">
      <c r="A260" s="49">
        <v>44805</v>
      </c>
      <c r="B260" s="44">
        <v>171192</v>
      </c>
      <c r="C260" s="44">
        <v>170304</v>
      </c>
      <c r="F260" s="44">
        <v>-140980</v>
      </c>
      <c r="G260" s="5">
        <f t="shared" si="4"/>
        <v>140980</v>
      </c>
      <c r="H260" s="44">
        <v>-144144</v>
      </c>
      <c r="I260" s="14"/>
      <c r="K260" s="5"/>
      <c r="L260" s="5"/>
      <c r="N260" s="15"/>
    </row>
    <row r="261" spans="1:14">
      <c r="A261" s="49">
        <v>44896</v>
      </c>
      <c r="B261" s="44">
        <v>174694</v>
      </c>
      <c r="C261" s="44">
        <v>179068</v>
      </c>
      <c r="F261" s="44">
        <v>-140905</v>
      </c>
      <c r="G261" s="5">
        <f t="shared" si="4"/>
        <v>140905</v>
      </c>
      <c r="H261" s="44">
        <v>-145097</v>
      </c>
      <c r="I261" s="14"/>
      <c r="K261" s="5"/>
      <c r="L261" s="5"/>
      <c r="N261" s="15"/>
    </row>
    <row r="262" spans="1:14">
      <c r="A262" s="49">
        <v>44986</v>
      </c>
      <c r="B262" s="44">
        <v>174497</v>
      </c>
      <c r="C262" s="44">
        <v>171114</v>
      </c>
      <c r="F262" s="44">
        <v>-138870</v>
      </c>
      <c r="G262" s="5">
        <f t="shared" si="4"/>
        <v>138870</v>
      </c>
      <c r="H262" s="44">
        <v>-133041</v>
      </c>
      <c r="I262" s="14"/>
      <c r="K262" s="5"/>
      <c r="L262" s="5"/>
      <c r="N262" s="15"/>
    </row>
    <row r="263" spans="1:14">
      <c r="A263" s="49">
        <v>45078</v>
      </c>
      <c r="B263" s="44">
        <v>166419</v>
      </c>
      <c r="C263" s="44">
        <v>165557</v>
      </c>
      <c r="F263" s="44">
        <v>-141206</v>
      </c>
      <c r="G263" s="5">
        <f t="shared" si="4"/>
        <v>141206</v>
      </c>
      <c r="H263" s="44">
        <v>-139314</v>
      </c>
      <c r="I263" s="14"/>
      <c r="K263" s="5"/>
      <c r="L263" s="5"/>
      <c r="N263" s="15"/>
    </row>
    <row r="264" spans="1:14">
      <c r="A264" s="49">
        <v>45170</v>
      </c>
      <c r="B264" s="44">
        <v>164540</v>
      </c>
      <c r="C264" s="44">
        <v>163885</v>
      </c>
      <c r="F264" s="44">
        <v>-147816</v>
      </c>
      <c r="G264" s="5">
        <f t="shared" si="4"/>
        <v>147816</v>
      </c>
      <c r="H264" s="44">
        <v>-151328</v>
      </c>
      <c r="I264" s="14"/>
      <c r="K264" s="5"/>
      <c r="L264" s="5"/>
      <c r="N264" s="15"/>
    </row>
    <row r="265" spans="1:14">
      <c r="A265" s="49">
        <v>45261</v>
      </c>
      <c r="B265" s="44">
        <v>167390</v>
      </c>
      <c r="C265" s="44">
        <v>171181</v>
      </c>
      <c r="F265" s="44">
        <v>-143524</v>
      </c>
      <c r="G265" s="5">
        <f t="shared" si="4"/>
        <v>143524</v>
      </c>
      <c r="H265" s="44">
        <v>-147126</v>
      </c>
      <c r="I265" s="14"/>
      <c r="K265" s="5"/>
      <c r="L265" s="5"/>
      <c r="N265" s="15"/>
    </row>
    <row r="266" spans="1:14">
      <c r="A266" s="49">
        <v>45352</v>
      </c>
      <c r="B266" s="44">
        <v>165540</v>
      </c>
      <c r="C266" s="44">
        <v>163817</v>
      </c>
      <c r="D266" s="14"/>
      <c r="E266" s="48"/>
      <c r="F266" s="44">
        <v>-147774</v>
      </c>
      <c r="G266" s="5">
        <f t="shared" si="4"/>
        <v>147774</v>
      </c>
      <c r="H266" s="44">
        <v>-142320</v>
      </c>
      <c r="I266" s="14"/>
      <c r="K266" s="5"/>
      <c r="L266" s="5"/>
      <c r="N266" s="15"/>
    </row>
    <row r="267" spans="1:14">
      <c r="A267" s="13"/>
      <c r="B267" s="44"/>
      <c r="C267" s="44"/>
      <c r="D267" s="14"/>
      <c r="E267" s="48"/>
      <c r="F267" s="44"/>
      <c r="H267" s="44"/>
      <c r="I267" s="14"/>
      <c r="K267" s="5"/>
      <c r="L267" s="5"/>
      <c r="N267" s="15"/>
    </row>
    <row r="268" spans="1:14">
      <c r="A268" s="13"/>
      <c r="B268" s="44"/>
      <c r="C268" s="44"/>
      <c r="D268" s="14"/>
      <c r="E268" s="48"/>
      <c r="F268" s="44"/>
      <c r="H268" s="44"/>
      <c r="I268" s="14"/>
      <c r="K268" s="5"/>
      <c r="L268" s="5"/>
      <c r="N268" s="15"/>
    </row>
    <row r="269" spans="1:14">
      <c r="A269" s="13"/>
      <c r="B269" s="44"/>
      <c r="C269" s="44"/>
      <c r="D269" s="14"/>
      <c r="E269" s="48"/>
      <c r="F269" s="44"/>
      <c r="H269" s="44"/>
      <c r="I269" s="14"/>
      <c r="K269" s="5"/>
      <c r="L269" s="5"/>
      <c r="N269" s="15"/>
    </row>
    <row r="270" spans="1:14">
      <c r="A270" s="13"/>
      <c r="B270" s="44"/>
      <c r="C270" s="44"/>
      <c r="D270" s="14"/>
      <c r="E270" s="48"/>
      <c r="F270" s="44"/>
      <c r="H270" s="44"/>
      <c r="I270" s="14"/>
      <c r="K270" s="5"/>
      <c r="L270" s="5"/>
      <c r="N270" s="15"/>
    </row>
    <row r="271" spans="1:14">
      <c r="A271" s="13"/>
      <c r="B271" s="44"/>
      <c r="C271" s="44"/>
      <c r="D271" s="14"/>
      <c r="E271" s="48"/>
      <c r="F271" s="44"/>
      <c r="H271" s="44"/>
      <c r="I271" s="14"/>
      <c r="K271" s="5"/>
      <c r="L271" s="5"/>
      <c r="N271" s="15"/>
    </row>
    <row r="272" spans="1:14">
      <c r="A272" s="13"/>
      <c r="B272" s="44"/>
      <c r="C272" s="44"/>
      <c r="D272" s="14"/>
      <c r="E272" s="48"/>
      <c r="F272" s="44"/>
      <c r="H272" s="44"/>
      <c r="I272" s="14"/>
      <c r="K272" s="5"/>
      <c r="L272" s="5"/>
      <c r="N272" s="15"/>
    </row>
    <row r="273" spans="1:14">
      <c r="A273" s="13"/>
      <c r="B273" s="44"/>
      <c r="C273" s="44"/>
      <c r="D273" s="14"/>
      <c r="E273" s="48"/>
      <c r="F273" s="44"/>
      <c r="H273" s="44"/>
      <c r="I273" s="14"/>
      <c r="K273" s="5"/>
      <c r="L273" s="5"/>
      <c r="N273" s="15"/>
    </row>
    <row r="274" spans="1:14">
      <c r="A274" s="13"/>
      <c r="B274" s="44"/>
      <c r="C274" s="44"/>
      <c r="D274" s="14"/>
      <c r="E274" s="48"/>
      <c r="F274" s="44"/>
      <c r="H274" s="44"/>
      <c r="I274" s="14"/>
      <c r="K274" s="5"/>
      <c r="L274" s="5"/>
      <c r="N274" s="15"/>
    </row>
    <row r="275" spans="1:14">
      <c r="A275" s="13"/>
      <c r="B275" s="44"/>
      <c r="C275" s="44"/>
      <c r="D275" s="14"/>
      <c r="E275" s="48"/>
      <c r="F275" s="44"/>
      <c r="H275" s="44"/>
      <c r="I275" s="14"/>
      <c r="K275" s="5"/>
      <c r="L275" s="5"/>
      <c r="N275" s="15"/>
    </row>
    <row r="276" spans="1:14">
      <c r="A276" s="13"/>
      <c r="B276" s="44"/>
      <c r="C276" s="44"/>
      <c r="D276" s="14"/>
      <c r="E276" s="48"/>
      <c r="F276" s="44"/>
      <c r="H276" s="44"/>
      <c r="I276" s="14"/>
      <c r="K276" s="5"/>
      <c r="L276" s="5"/>
      <c r="N276" s="15"/>
    </row>
    <row r="277" spans="1:14">
      <c r="A277" s="13"/>
      <c r="B277" s="44"/>
      <c r="C277" s="44"/>
      <c r="D277" s="14"/>
      <c r="E277" s="48"/>
      <c r="F277" s="44"/>
      <c r="H277" s="44"/>
      <c r="I277" s="14"/>
      <c r="K277" s="5"/>
      <c r="L277" s="5"/>
      <c r="N277" s="15"/>
    </row>
    <row r="278" spans="1:14">
      <c r="A278" s="13"/>
      <c r="B278" s="44"/>
      <c r="C278" s="44"/>
      <c r="D278" s="14"/>
      <c r="E278" s="48"/>
      <c r="F278" s="44"/>
      <c r="H278" s="44"/>
      <c r="I278" s="14"/>
      <c r="K278" s="5"/>
      <c r="L278" s="5"/>
      <c r="N278" s="15"/>
    </row>
    <row r="279" spans="1:14">
      <c r="A279" s="13"/>
      <c r="B279" s="44"/>
      <c r="C279" s="44"/>
      <c r="D279" s="14"/>
      <c r="E279" s="48"/>
      <c r="F279" s="44"/>
      <c r="H279" s="44"/>
      <c r="I279" s="14"/>
      <c r="K279" s="5"/>
      <c r="L279" s="5"/>
      <c r="N279" s="15"/>
    </row>
    <row r="280" spans="1:14">
      <c r="A280" s="13"/>
      <c r="B280" s="44"/>
      <c r="C280" s="44"/>
      <c r="D280" s="14"/>
      <c r="E280" s="48"/>
      <c r="F280" s="44"/>
      <c r="H280" s="44"/>
      <c r="I280" s="14"/>
      <c r="K280" s="5"/>
      <c r="L280" s="5"/>
      <c r="N280" s="15"/>
    </row>
    <row r="281" spans="1:14">
      <c r="A281" s="13"/>
      <c r="B281" s="44"/>
      <c r="C281" s="44"/>
      <c r="D281" s="14"/>
      <c r="E281" s="48"/>
      <c r="F281" s="44"/>
      <c r="H281" s="44"/>
      <c r="I281" s="14"/>
      <c r="K281" s="5"/>
      <c r="L281" s="5"/>
      <c r="N281" s="15"/>
    </row>
    <row r="282" spans="1:14">
      <c r="A282" s="13"/>
      <c r="B282" s="44"/>
      <c r="C282" s="44"/>
      <c r="D282" s="14"/>
      <c r="E282" s="48"/>
      <c r="F282" s="44"/>
      <c r="H282" s="44"/>
      <c r="I282" s="14"/>
      <c r="K282" s="5"/>
      <c r="L282" s="5"/>
      <c r="N282" s="15"/>
    </row>
    <row r="283" spans="1:14">
      <c r="A283" s="13"/>
      <c r="B283" s="44"/>
      <c r="C283" s="44"/>
      <c r="D283" s="14"/>
      <c r="E283" s="48"/>
      <c r="F283" s="44"/>
      <c r="H283" s="44"/>
      <c r="I283" s="14"/>
      <c r="K283" s="5"/>
      <c r="L283" s="5"/>
      <c r="N283" s="15"/>
    </row>
    <row r="284" spans="1:14">
      <c r="A284" s="13"/>
      <c r="B284" s="44"/>
      <c r="C284" s="44"/>
      <c r="D284" s="14"/>
      <c r="E284" s="48"/>
      <c r="F284" s="44"/>
      <c r="H284" s="44"/>
      <c r="I284" s="14"/>
      <c r="K284" s="5"/>
      <c r="L284" s="5"/>
      <c r="N284" s="15"/>
    </row>
    <row r="285" spans="1:14">
      <c r="A285" s="13"/>
      <c r="B285" s="44"/>
      <c r="C285" s="44"/>
      <c r="D285" s="14"/>
      <c r="E285" s="48"/>
      <c r="F285" s="44"/>
      <c r="H285" s="44"/>
      <c r="I285" s="14"/>
      <c r="K285" s="5"/>
      <c r="L285" s="5"/>
      <c r="N285" s="15"/>
    </row>
    <row r="286" spans="1:14">
      <c r="A286" s="13"/>
      <c r="B286" s="44"/>
      <c r="C286" s="44"/>
      <c r="D286" s="14"/>
      <c r="E286" s="48"/>
      <c r="F286" s="44"/>
      <c r="H286" s="44"/>
      <c r="I286" s="14"/>
      <c r="K286" s="5"/>
      <c r="L286" s="5"/>
      <c r="N286" s="15"/>
    </row>
    <row r="287" spans="1:14">
      <c r="A287" s="13"/>
      <c r="B287" s="44"/>
      <c r="C287" s="44"/>
      <c r="D287" s="14"/>
      <c r="E287" s="48"/>
      <c r="F287" s="44"/>
      <c r="H287" s="44"/>
      <c r="I287" s="14"/>
      <c r="K287" s="5"/>
      <c r="L287" s="5"/>
      <c r="N287" s="15"/>
    </row>
    <row r="288" spans="1:14">
      <c r="A288" s="13"/>
      <c r="B288" s="44"/>
      <c r="C288" s="44"/>
      <c r="D288" s="14"/>
      <c r="E288" s="48"/>
      <c r="F288" s="44"/>
      <c r="H288" s="44"/>
      <c r="I288" s="14"/>
      <c r="K288" s="5"/>
      <c r="L288" s="5"/>
      <c r="N288" s="15"/>
    </row>
    <row r="289" spans="1:14">
      <c r="A289" s="13"/>
      <c r="B289" s="44"/>
      <c r="C289" s="44"/>
      <c r="D289" s="14"/>
      <c r="E289" s="48"/>
      <c r="F289" s="44"/>
      <c r="H289" s="44"/>
      <c r="I289" s="14"/>
      <c r="K289" s="5"/>
      <c r="L289" s="5"/>
      <c r="N289" s="15"/>
    </row>
    <row r="290" spans="1:14">
      <c r="A290" s="13"/>
      <c r="B290" s="44"/>
      <c r="C290" s="44"/>
      <c r="D290" s="14"/>
      <c r="E290" s="48"/>
      <c r="F290" s="44"/>
      <c r="H290" s="44"/>
      <c r="I290" s="14"/>
      <c r="K290" s="5"/>
      <c r="L290" s="5"/>
      <c r="N290" s="15"/>
    </row>
    <row r="291" spans="1:14">
      <c r="A291" s="13"/>
      <c r="B291" s="44"/>
      <c r="C291" s="44"/>
      <c r="D291" s="14"/>
      <c r="E291" s="48"/>
      <c r="F291" s="44"/>
      <c r="H291" s="44"/>
      <c r="I291" s="14"/>
      <c r="K291" s="5"/>
      <c r="L291" s="5"/>
      <c r="N291" s="15"/>
    </row>
    <row r="292" spans="1:14">
      <c r="A292" s="13"/>
      <c r="B292" s="44"/>
      <c r="C292" s="44"/>
      <c r="D292" s="14"/>
      <c r="E292" s="48"/>
      <c r="F292" s="44"/>
      <c r="H292" s="44"/>
      <c r="I292" s="14"/>
      <c r="K292" s="5"/>
      <c r="L292" s="5"/>
      <c r="N292" s="15"/>
    </row>
    <row r="293" spans="1:14">
      <c r="A293" s="13"/>
      <c r="B293" s="44"/>
      <c r="C293" s="44"/>
      <c r="D293" s="14"/>
      <c r="E293" s="48"/>
      <c r="F293" s="44"/>
      <c r="H293" s="44"/>
      <c r="I293" s="14"/>
      <c r="K293" s="5"/>
      <c r="L293" s="5"/>
      <c r="N293" s="15"/>
    </row>
    <row r="294" spans="1:14">
      <c r="A294" s="13"/>
      <c r="B294" s="44"/>
      <c r="C294" s="44"/>
      <c r="D294" s="14"/>
      <c r="E294" s="48"/>
      <c r="F294" s="44"/>
      <c r="H294" s="44"/>
      <c r="I294" s="14"/>
      <c r="K294" s="5"/>
      <c r="L294" s="5"/>
      <c r="N294" s="15"/>
    </row>
    <row r="295" spans="1:14">
      <c r="A295" s="13"/>
      <c r="B295" s="44"/>
      <c r="C295" s="44"/>
      <c r="D295" s="14"/>
      <c r="E295" s="48"/>
      <c r="F295" s="44"/>
      <c r="H295" s="44"/>
      <c r="I295" s="14"/>
      <c r="K295" s="5"/>
      <c r="L295" s="5"/>
      <c r="N295" s="15"/>
    </row>
    <row r="296" spans="1:14">
      <c r="A296" s="13"/>
      <c r="B296" s="44"/>
      <c r="C296" s="44"/>
      <c r="D296" s="14"/>
      <c r="E296" s="48"/>
      <c r="F296" s="44"/>
      <c r="H296" s="44"/>
      <c r="I296" s="14"/>
      <c r="K296" s="5"/>
      <c r="L296" s="5"/>
      <c r="N296" s="15"/>
    </row>
    <row r="297" spans="1:14">
      <c r="A297" s="13"/>
      <c r="B297" s="44"/>
      <c r="C297" s="44"/>
      <c r="D297" s="14"/>
      <c r="E297" s="48"/>
      <c r="F297" s="44"/>
      <c r="H297" s="44"/>
      <c r="I297" s="14"/>
      <c r="K297" s="5"/>
      <c r="L297" s="5"/>
      <c r="N297" s="15"/>
    </row>
    <row r="298" spans="1:14">
      <c r="A298" s="13"/>
      <c r="B298" s="44"/>
      <c r="C298" s="44"/>
      <c r="D298" s="14"/>
      <c r="E298" s="48"/>
      <c r="F298" s="44"/>
      <c r="H298" s="44"/>
      <c r="I298" s="14"/>
      <c r="K298" s="5"/>
      <c r="L298" s="5"/>
      <c r="N298" s="15"/>
    </row>
    <row r="299" spans="1:14">
      <c r="A299" s="13"/>
      <c r="B299" s="44"/>
      <c r="C299" s="44"/>
      <c r="D299" s="14"/>
      <c r="E299" s="48"/>
      <c r="F299" s="44"/>
      <c r="H299" s="44"/>
      <c r="I299" s="14"/>
      <c r="K299" s="5"/>
      <c r="L299" s="5"/>
      <c r="N299" s="15"/>
    </row>
    <row r="300" spans="1:14">
      <c r="A300" s="13"/>
      <c r="B300" s="44"/>
      <c r="C300" s="44"/>
      <c r="D300" s="14"/>
      <c r="E300" s="48"/>
      <c r="F300" s="44"/>
      <c r="H300" s="44"/>
      <c r="I300" s="14"/>
      <c r="K300" s="5"/>
      <c r="L300" s="5"/>
      <c r="N300" s="15"/>
    </row>
    <row r="301" spans="1:14">
      <c r="A301" s="13"/>
      <c r="B301" s="44"/>
      <c r="C301" s="44"/>
      <c r="D301" s="14"/>
      <c r="E301" s="48"/>
      <c r="F301" s="44"/>
      <c r="H301" s="44"/>
      <c r="I301" s="14"/>
      <c r="K301" s="5"/>
      <c r="L301" s="5"/>
      <c r="N301" s="15"/>
    </row>
    <row r="302" spans="1:14">
      <c r="A302" s="13"/>
      <c r="B302" s="44"/>
      <c r="C302" s="44"/>
      <c r="D302" s="14"/>
      <c r="E302" s="48"/>
      <c r="F302" s="44"/>
      <c r="H302" s="44"/>
      <c r="I302" s="14"/>
      <c r="K302" s="5"/>
      <c r="L302" s="5"/>
      <c r="N302" s="15"/>
    </row>
    <row r="303" spans="1:14">
      <c r="A303" s="13"/>
      <c r="B303" s="44"/>
      <c r="C303" s="44"/>
      <c r="D303" s="14"/>
      <c r="E303" s="48"/>
      <c r="F303" s="44"/>
      <c r="H303" s="44"/>
      <c r="I303" s="14"/>
      <c r="K303" s="5"/>
      <c r="L303" s="5"/>
      <c r="N303" s="15"/>
    </row>
    <row r="304" spans="1:14">
      <c r="A304" s="13"/>
      <c r="B304" s="44"/>
      <c r="C304" s="44"/>
      <c r="D304" s="14"/>
      <c r="E304" s="48"/>
      <c r="F304" s="44"/>
      <c r="H304" s="44"/>
      <c r="I304" s="14"/>
      <c r="K304" s="5"/>
      <c r="L304" s="5"/>
      <c r="N304" s="15"/>
    </row>
    <row r="305" spans="1:14">
      <c r="A305" s="13"/>
      <c r="B305" s="44"/>
      <c r="C305" s="44"/>
      <c r="D305" s="14"/>
      <c r="E305" s="48"/>
      <c r="F305" s="44"/>
      <c r="H305" s="44"/>
      <c r="I305" s="14"/>
      <c r="K305" s="5"/>
      <c r="L305" s="5"/>
      <c r="N305" s="15"/>
    </row>
    <row r="306" spans="1:14">
      <c r="A306" s="13"/>
      <c r="B306" s="44"/>
      <c r="C306" s="44"/>
      <c r="D306" s="14"/>
      <c r="E306" s="48"/>
      <c r="F306" s="44"/>
      <c r="H306" s="44"/>
      <c r="I306" s="14"/>
      <c r="K306" s="5"/>
      <c r="L306" s="5"/>
      <c r="N306" s="15"/>
    </row>
    <row r="307" spans="1:14">
      <c r="A307" s="13"/>
      <c r="B307" s="44"/>
      <c r="C307" s="44"/>
      <c r="D307" s="14"/>
      <c r="E307" s="48"/>
      <c r="F307" s="44"/>
      <c r="H307" s="44"/>
      <c r="I307" s="14"/>
      <c r="K307" s="5"/>
      <c r="L307" s="5"/>
      <c r="N307" s="15"/>
    </row>
    <row r="308" spans="1:14">
      <c r="A308" s="13"/>
      <c r="B308" s="44"/>
      <c r="C308" s="44"/>
      <c r="D308" s="14"/>
      <c r="E308" s="48"/>
      <c r="F308" s="44"/>
      <c r="H308" s="44"/>
      <c r="I308" s="14"/>
      <c r="K308" s="5"/>
      <c r="L308" s="5"/>
      <c r="M308" s="14"/>
      <c r="N308" s="15"/>
    </row>
    <row r="309" spans="1:14">
      <c r="A309" s="13"/>
      <c r="B309" s="44"/>
      <c r="C309" s="44"/>
      <c r="D309" s="14"/>
      <c r="E309" s="48"/>
      <c r="F309" s="44"/>
      <c r="H309" s="44"/>
      <c r="I309" s="14"/>
      <c r="K309" s="5"/>
      <c r="L309" s="5"/>
      <c r="M309" s="14"/>
      <c r="N309" s="15"/>
    </row>
    <row r="310" spans="1:14">
      <c r="A310" s="13"/>
      <c r="B310" s="44"/>
      <c r="C310" s="44"/>
      <c r="D310" s="14"/>
      <c r="E310" s="48"/>
      <c r="F310" s="44"/>
      <c r="H310" s="44"/>
      <c r="I310" s="14"/>
      <c r="K310" s="5"/>
      <c r="L310" s="5"/>
      <c r="M310" s="14"/>
      <c r="N310" s="15"/>
    </row>
    <row r="311" spans="1:14">
      <c r="A311" s="13"/>
      <c r="B311" s="44"/>
      <c r="C311" s="44"/>
      <c r="D311" s="14"/>
      <c r="E311" s="48"/>
      <c r="F311" s="44"/>
      <c r="H311" s="44"/>
      <c r="I311" s="14"/>
      <c r="K311" s="5"/>
      <c r="L311" s="5"/>
      <c r="M311" s="14"/>
      <c r="N311" s="15"/>
    </row>
    <row r="312" spans="1:14">
      <c r="A312" s="13"/>
      <c r="B312" s="44"/>
      <c r="C312" s="44"/>
      <c r="D312" s="14"/>
      <c r="E312" s="48"/>
      <c r="F312" s="44"/>
      <c r="H312" s="44"/>
      <c r="I312" s="14"/>
      <c r="K312" s="5"/>
      <c r="L312" s="5"/>
      <c r="M312" s="14"/>
      <c r="N312" s="15"/>
    </row>
    <row r="313" spans="1:14">
      <c r="A313" s="13"/>
      <c r="B313" s="44"/>
      <c r="C313" s="44"/>
      <c r="D313" s="14"/>
      <c r="E313" s="48"/>
      <c r="F313" s="44"/>
      <c r="H313" s="44"/>
      <c r="I313" s="14"/>
      <c r="K313" s="5"/>
      <c r="L313" s="5"/>
      <c r="M313" s="14"/>
      <c r="N313" s="15"/>
    </row>
    <row r="314" spans="1:14">
      <c r="A314" s="13"/>
      <c r="B314" s="44"/>
      <c r="C314" s="44"/>
      <c r="D314" s="14"/>
      <c r="E314" s="48"/>
      <c r="F314" s="44"/>
      <c r="H314" s="44"/>
      <c r="I314" s="14"/>
      <c r="K314" s="5"/>
      <c r="L314" s="5"/>
      <c r="M314" s="14"/>
      <c r="N314" s="15"/>
    </row>
    <row r="315" spans="1:14">
      <c r="A315" s="13"/>
      <c r="B315" s="44"/>
      <c r="C315" s="44"/>
      <c r="D315" s="14"/>
      <c r="E315" s="48"/>
      <c r="F315" s="44"/>
      <c r="H315" s="44"/>
      <c r="I315" s="14"/>
      <c r="K315" s="5"/>
      <c r="L315" s="5"/>
      <c r="M315" s="14"/>
      <c r="N315" s="15"/>
    </row>
    <row r="316" spans="1:14">
      <c r="A316" s="13"/>
      <c r="B316" s="44"/>
      <c r="C316" s="44"/>
      <c r="D316" s="14"/>
      <c r="E316" s="48"/>
      <c r="F316" s="44"/>
      <c r="H316" s="44"/>
      <c r="I316" s="14"/>
      <c r="K316" s="5"/>
      <c r="L316" s="5"/>
      <c r="M316" s="14"/>
      <c r="N316" s="15"/>
    </row>
    <row r="317" spans="1:14">
      <c r="A317" s="13"/>
      <c r="B317" s="44"/>
      <c r="C317" s="44"/>
      <c r="D317" s="14"/>
      <c r="E317" s="48"/>
      <c r="F317" s="44"/>
      <c r="H317" s="44"/>
      <c r="I317" s="14"/>
      <c r="K317" s="5"/>
      <c r="L317" s="5"/>
      <c r="M317" s="14"/>
      <c r="N317" s="15"/>
    </row>
    <row r="318" spans="1:14">
      <c r="A318" s="13"/>
      <c r="B318" s="44"/>
      <c r="C318" s="44"/>
      <c r="D318" s="14"/>
      <c r="E318" s="48"/>
      <c r="F318" s="44"/>
      <c r="H318" s="44"/>
      <c r="I318" s="14"/>
      <c r="K318" s="5"/>
      <c r="L318" s="5"/>
      <c r="M318" s="14"/>
      <c r="N318" s="15"/>
    </row>
    <row r="319" spans="1:14">
      <c r="A319" s="13"/>
      <c r="B319" s="44"/>
      <c r="C319" s="44"/>
      <c r="D319" s="14"/>
      <c r="E319" s="48"/>
      <c r="F319" s="44"/>
      <c r="H319" s="44"/>
      <c r="I319" s="14"/>
      <c r="K319" s="5"/>
      <c r="L319" s="5"/>
      <c r="M319" s="14"/>
      <c r="N319" s="15"/>
    </row>
    <row r="320" spans="1:14">
      <c r="A320" s="13"/>
      <c r="B320" s="44"/>
      <c r="C320" s="44"/>
      <c r="D320" s="14"/>
      <c r="E320" s="48"/>
      <c r="F320" s="44"/>
      <c r="H320" s="44"/>
      <c r="I320" s="14"/>
      <c r="K320" s="5"/>
      <c r="L320" s="5"/>
      <c r="M320" s="14"/>
      <c r="N320" s="15"/>
    </row>
    <row r="321" spans="1:14">
      <c r="A321" s="13"/>
      <c r="B321" s="44"/>
      <c r="C321" s="44"/>
      <c r="D321" s="14"/>
      <c r="E321" s="48"/>
      <c r="F321" s="44"/>
      <c r="H321" s="44"/>
      <c r="I321" s="14"/>
      <c r="K321" s="5"/>
      <c r="L321" s="5"/>
      <c r="M321" s="14"/>
      <c r="N321" s="15"/>
    </row>
    <row r="322" spans="1:14">
      <c r="A322" s="13"/>
      <c r="B322" s="44"/>
      <c r="C322" s="44"/>
      <c r="D322" s="14"/>
      <c r="E322" s="48"/>
      <c r="F322" s="44"/>
      <c r="H322" s="44"/>
      <c r="I322" s="14"/>
      <c r="K322" s="5"/>
      <c r="L322" s="5"/>
      <c r="M322" s="14"/>
      <c r="N322" s="15"/>
    </row>
    <row r="323" spans="1:14">
      <c r="A323" s="13"/>
      <c r="B323" s="44"/>
      <c r="C323" s="44"/>
      <c r="D323" s="14"/>
      <c r="E323" s="48"/>
      <c r="F323" s="44"/>
      <c r="H323" s="44"/>
      <c r="I323" s="14"/>
      <c r="K323" s="5"/>
      <c r="L323" s="5"/>
      <c r="M323" s="14"/>
      <c r="N323" s="15"/>
    </row>
    <row r="324" spans="1:14">
      <c r="A324" s="13"/>
      <c r="B324" s="44"/>
      <c r="C324" s="44"/>
      <c r="D324" s="14"/>
      <c r="E324" s="48"/>
      <c r="F324" s="44"/>
      <c r="H324" s="44"/>
      <c r="I324" s="14"/>
      <c r="K324" s="5"/>
      <c r="L324" s="5"/>
      <c r="M324" s="14"/>
      <c r="N324" s="15"/>
    </row>
    <row r="325" spans="1:14">
      <c r="A325" s="13"/>
      <c r="B325" s="44"/>
      <c r="C325" s="44"/>
      <c r="D325" s="14"/>
      <c r="E325" s="48"/>
      <c r="F325" s="44"/>
      <c r="H325" s="44"/>
      <c r="I325" s="14"/>
      <c r="K325" s="5"/>
      <c r="L325" s="5"/>
      <c r="M325" s="14"/>
      <c r="N325" s="15"/>
    </row>
    <row r="326" spans="1:14">
      <c r="A326" s="13"/>
      <c r="B326" s="44"/>
      <c r="C326" s="44"/>
      <c r="D326" s="14"/>
      <c r="E326" s="48"/>
      <c r="F326" s="44"/>
      <c r="H326" s="44"/>
      <c r="I326" s="14"/>
      <c r="K326" s="5"/>
      <c r="L326" s="5"/>
      <c r="M326" s="14"/>
      <c r="N326" s="15"/>
    </row>
    <row r="327" spans="1:14">
      <c r="A327" s="13"/>
      <c r="B327" s="44"/>
      <c r="C327" s="44"/>
      <c r="D327" s="14"/>
      <c r="E327" s="48"/>
      <c r="F327" s="44"/>
      <c r="H327" s="44"/>
      <c r="I327" s="14"/>
      <c r="K327" s="5"/>
      <c r="L327" s="5"/>
      <c r="M327" s="14"/>
      <c r="N327" s="15"/>
    </row>
    <row r="328" spans="1:14">
      <c r="A328" s="13"/>
      <c r="B328" s="44"/>
      <c r="C328" s="44"/>
      <c r="D328" s="14"/>
      <c r="E328" s="48"/>
      <c r="F328" s="44"/>
      <c r="H328" s="44"/>
      <c r="I328" s="14"/>
      <c r="K328" s="5"/>
      <c r="L328" s="5"/>
      <c r="M328" s="14"/>
      <c r="N328" s="15"/>
    </row>
    <row r="329" spans="1:14">
      <c r="A329" s="13"/>
      <c r="B329" s="44"/>
      <c r="C329" s="44"/>
      <c r="D329" s="14"/>
      <c r="E329" s="48"/>
      <c r="F329" s="44"/>
      <c r="H329" s="44"/>
      <c r="I329" s="14"/>
      <c r="K329" s="5"/>
      <c r="L329" s="5"/>
      <c r="M329" s="14"/>
      <c r="N329" s="15"/>
    </row>
    <row r="330" spans="1:14">
      <c r="A330" s="13"/>
      <c r="B330" s="44"/>
      <c r="C330" s="44"/>
      <c r="D330" s="14"/>
      <c r="E330" s="48"/>
      <c r="F330" s="44"/>
      <c r="H330" s="44"/>
      <c r="I330" s="14"/>
      <c r="K330" s="5"/>
      <c r="L330" s="5"/>
      <c r="M330" s="14"/>
      <c r="N330" s="15"/>
    </row>
    <row r="331" spans="1:14">
      <c r="A331" s="13"/>
      <c r="B331" s="44"/>
      <c r="C331" s="44"/>
      <c r="D331" s="14"/>
      <c r="E331" s="48"/>
      <c r="F331" s="44"/>
      <c r="H331" s="44"/>
      <c r="I331" s="14"/>
      <c r="K331" s="5"/>
      <c r="L331" s="5"/>
      <c r="M331" s="14"/>
      <c r="N331" s="15"/>
    </row>
    <row r="332" spans="1:14">
      <c r="A332" s="13"/>
      <c r="B332" s="44"/>
      <c r="C332" s="44"/>
      <c r="D332" s="14"/>
      <c r="E332" s="48"/>
      <c r="F332" s="44"/>
      <c r="H332" s="44"/>
      <c r="I332" s="14"/>
      <c r="K332" s="5"/>
      <c r="L332" s="5"/>
      <c r="M332" s="14"/>
      <c r="N332" s="15"/>
    </row>
    <row r="333" spans="1:14">
      <c r="A333" s="13"/>
      <c r="B333" s="44"/>
      <c r="C333" s="44"/>
      <c r="D333" s="14"/>
      <c r="E333" s="48"/>
      <c r="F333" s="44"/>
      <c r="H333" s="44"/>
      <c r="I333" s="14"/>
      <c r="K333" s="5"/>
      <c r="L333" s="5"/>
      <c r="M333" s="14"/>
      <c r="N333" s="15"/>
    </row>
    <row r="334" spans="1:14">
      <c r="A334" s="13"/>
      <c r="B334" s="44"/>
      <c r="C334" s="44"/>
      <c r="D334" s="14"/>
      <c r="E334" s="48"/>
      <c r="F334" s="44"/>
      <c r="H334" s="44"/>
      <c r="I334" s="14"/>
      <c r="K334" s="5"/>
      <c r="L334" s="5"/>
      <c r="M334" s="14"/>
      <c r="N334" s="15"/>
    </row>
    <row r="335" spans="1:14">
      <c r="A335" s="13"/>
      <c r="B335" s="44"/>
      <c r="C335" s="44"/>
      <c r="D335" s="14"/>
      <c r="E335" s="48"/>
      <c r="F335" s="44"/>
      <c r="H335" s="44"/>
      <c r="I335" s="14"/>
      <c r="K335" s="5"/>
      <c r="L335" s="5"/>
      <c r="M335" s="14"/>
      <c r="N335" s="15"/>
    </row>
    <row r="336" spans="1:14">
      <c r="A336" s="13"/>
      <c r="B336" s="44"/>
      <c r="C336" s="44"/>
      <c r="D336" s="14"/>
      <c r="E336" s="48"/>
      <c r="F336" s="44"/>
      <c r="H336" s="44"/>
      <c r="I336" s="14"/>
      <c r="K336" s="5"/>
      <c r="L336" s="5"/>
      <c r="M336" s="14"/>
      <c r="N336" s="15"/>
    </row>
    <row r="337" spans="1:14">
      <c r="A337" s="13"/>
      <c r="B337" s="44"/>
      <c r="C337" s="44"/>
      <c r="D337" s="14"/>
      <c r="E337" s="48"/>
      <c r="F337" s="44"/>
      <c r="H337" s="44"/>
      <c r="I337" s="14"/>
      <c r="K337" s="5"/>
      <c r="L337" s="5"/>
      <c r="M337" s="14"/>
      <c r="N337" s="15"/>
    </row>
    <row r="338" spans="1:14">
      <c r="A338" s="13"/>
      <c r="B338" s="44"/>
      <c r="C338" s="44"/>
      <c r="D338" s="14"/>
      <c r="E338" s="48"/>
      <c r="F338" s="44"/>
      <c r="H338" s="44"/>
      <c r="I338" s="14"/>
      <c r="K338" s="5"/>
      <c r="L338" s="5"/>
      <c r="M338" s="14"/>
      <c r="N338" s="15"/>
    </row>
    <row r="339" spans="1:14">
      <c r="A339" s="13"/>
      <c r="B339" s="44"/>
      <c r="C339" s="44"/>
      <c r="D339" s="14"/>
      <c r="E339" s="48"/>
      <c r="F339" s="44"/>
      <c r="H339" s="44"/>
      <c r="I339" s="14"/>
      <c r="K339" s="5"/>
      <c r="L339" s="5"/>
      <c r="M339" s="14"/>
      <c r="N339" s="15"/>
    </row>
    <row r="340" spans="1:14">
      <c r="A340" s="13"/>
      <c r="B340" s="44"/>
      <c r="C340" s="44"/>
      <c r="D340" s="14"/>
      <c r="E340" s="48"/>
      <c r="F340" s="44"/>
      <c r="H340" s="44"/>
      <c r="I340" s="14"/>
      <c r="K340" s="5"/>
      <c r="L340" s="5"/>
      <c r="M340" s="14"/>
      <c r="N340" s="15"/>
    </row>
    <row r="341" spans="1:14">
      <c r="A341" s="13"/>
      <c r="B341" s="44"/>
      <c r="C341" s="44"/>
      <c r="D341" s="14"/>
      <c r="E341" s="48"/>
      <c r="F341" s="44"/>
      <c r="H341" s="44"/>
      <c r="I341" s="14"/>
      <c r="K341" s="5"/>
      <c r="L341" s="5"/>
      <c r="M341" s="14"/>
      <c r="N341" s="15"/>
    </row>
    <row r="342" spans="1:14">
      <c r="A342" s="13"/>
      <c r="B342" s="44"/>
      <c r="C342" s="44"/>
      <c r="D342" s="14"/>
      <c r="E342" s="48"/>
      <c r="F342" s="44"/>
      <c r="H342" s="44"/>
      <c r="I342" s="14"/>
      <c r="K342" s="5"/>
      <c r="L342" s="5"/>
      <c r="M342" s="14"/>
      <c r="N342" s="15"/>
    </row>
    <row r="343" spans="1:14">
      <c r="A343" s="13"/>
      <c r="B343" s="44"/>
      <c r="C343" s="44"/>
      <c r="D343" s="14"/>
      <c r="E343" s="48"/>
      <c r="F343" s="44"/>
      <c r="H343" s="44"/>
      <c r="I343" s="14"/>
      <c r="K343" s="5"/>
      <c r="L343" s="5"/>
      <c r="M343" s="14"/>
      <c r="N343" s="15"/>
    </row>
    <row r="344" spans="1:14">
      <c r="A344" s="13"/>
      <c r="B344" s="44"/>
      <c r="C344" s="44"/>
      <c r="D344" s="14"/>
      <c r="E344" s="48"/>
      <c r="F344" s="44"/>
      <c r="H344" s="44"/>
      <c r="I344" s="14"/>
      <c r="K344" s="5"/>
      <c r="L344" s="5"/>
      <c r="M344" s="14"/>
      <c r="N344" s="15"/>
    </row>
    <row r="345" spans="1:14">
      <c r="A345" s="13"/>
      <c r="B345" s="44"/>
      <c r="C345" s="44"/>
      <c r="D345" s="14"/>
      <c r="E345" s="48"/>
      <c r="F345" s="44"/>
      <c r="H345" s="44"/>
      <c r="I345" s="14"/>
      <c r="K345" s="5"/>
      <c r="L345" s="5"/>
      <c r="M345" s="14"/>
      <c r="N345" s="15"/>
    </row>
    <row r="346" spans="1:14">
      <c r="A346" s="13"/>
      <c r="B346" s="44"/>
      <c r="C346" s="44"/>
      <c r="D346" s="14"/>
      <c r="E346" s="48"/>
      <c r="F346" s="44"/>
      <c r="H346" s="44"/>
      <c r="I346" s="14"/>
      <c r="K346" s="5"/>
      <c r="L346" s="5"/>
      <c r="M346" s="14"/>
      <c r="N346" s="15"/>
    </row>
    <row r="347" spans="1:14">
      <c r="A347" s="13"/>
      <c r="B347" s="44"/>
      <c r="C347" s="44"/>
      <c r="D347" s="14"/>
      <c r="E347" s="48"/>
      <c r="F347" s="44"/>
      <c r="H347" s="44"/>
      <c r="I347" s="14"/>
      <c r="K347" s="5"/>
      <c r="L347" s="5"/>
      <c r="M347" s="14"/>
      <c r="N347" s="15"/>
    </row>
    <row r="348" spans="1:14">
      <c r="A348" s="13"/>
      <c r="B348" s="44"/>
      <c r="C348" s="44"/>
      <c r="D348" s="14"/>
      <c r="E348" s="48"/>
      <c r="F348" s="44"/>
      <c r="H348" s="44"/>
      <c r="I348" s="14"/>
      <c r="K348" s="5"/>
      <c r="L348" s="5"/>
      <c r="M348" s="14"/>
      <c r="N348" s="15"/>
    </row>
    <row r="349" spans="1:14">
      <c r="A349" s="13"/>
      <c r="B349" s="44"/>
      <c r="C349" s="44"/>
      <c r="D349" s="14"/>
      <c r="E349" s="48"/>
      <c r="F349" s="44"/>
      <c r="H349" s="44"/>
      <c r="I349" s="14"/>
      <c r="K349" s="5"/>
      <c r="L349" s="5"/>
      <c r="M349" s="14"/>
      <c r="N349" s="15"/>
    </row>
    <row r="350" spans="1:14">
      <c r="A350" s="13"/>
      <c r="B350" s="44"/>
      <c r="C350" s="44"/>
      <c r="D350" s="14"/>
      <c r="E350" s="48"/>
      <c r="F350" s="44"/>
      <c r="H350" s="44"/>
      <c r="I350" s="14"/>
      <c r="K350" s="5"/>
      <c r="L350" s="5"/>
      <c r="M350" s="14"/>
      <c r="N350" s="15"/>
    </row>
    <row r="351" spans="1:14">
      <c r="A351" s="13"/>
      <c r="B351" s="44"/>
      <c r="C351" s="44"/>
      <c r="D351" s="14"/>
      <c r="E351" s="48"/>
      <c r="F351" s="44"/>
      <c r="H351" s="44"/>
      <c r="I351" s="14"/>
      <c r="K351" s="5"/>
      <c r="L351" s="5"/>
      <c r="M351" s="14"/>
      <c r="N351" s="15"/>
    </row>
    <row r="352" spans="1:14">
      <c r="A352" s="13"/>
      <c r="B352" s="44"/>
      <c r="C352" s="44"/>
      <c r="D352" s="14"/>
      <c r="E352" s="48"/>
      <c r="F352" s="44"/>
      <c r="H352" s="44"/>
      <c r="I352" s="14"/>
      <c r="K352" s="5"/>
      <c r="L352" s="5"/>
      <c r="M352" s="14"/>
      <c r="N352" s="15"/>
    </row>
    <row r="353" spans="1:14">
      <c r="A353" s="13"/>
      <c r="B353" s="44"/>
      <c r="C353" s="44"/>
      <c r="D353" s="14"/>
      <c r="E353" s="48"/>
      <c r="F353" s="44"/>
      <c r="H353" s="44"/>
      <c r="I353" s="14"/>
      <c r="K353" s="5"/>
      <c r="L353" s="5"/>
      <c r="M353" s="14"/>
      <c r="N353" s="15"/>
    </row>
    <row r="354" spans="1:14">
      <c r="A354" s="13"/>
      <c r="B354" s="44"/>
      <c r="C354" s="44"/>
      <c r="D354" s="14"/>
      <c r="E354" s="48"/>
      <c r="F354" s="44"/>
      <c r="H354" s="44"/>
      <c r="I354" s="14"/>
      <c r="K354" s="5"/>
      <c r="L354" s="5"/>
      <c r="M354" s="14"/>
      <c r="N354" s="15"/>
    </row>
    <row r="355" spans="1:14">
      <c r="A355" s="13"/>
      <c r="B355" s="44"/>
      <c r="C355" s="44"/>
      <c r="D355" s="14"/>
      <c r="E355" s="48"/>
      <c r="F355" s="44"/>
      <c r="H355" s="44"/>
      <c r="I355" s="14"/>
      <c r="K355" s="5"/>
      <c r="L355" s="5"/>
      <c r="M355" s="14"/>
      <c r="N355" s="15"/>
    </row>
    <row r="356" spans="1:14">
      <c r="A356" s="13"/>
      <c r="B356" s="44"/>
      <c r="C356" s="44"/>
      <c r="D356" s="14"/>
      <c r="E356" s="48"/>
      <c r="F356" s="44"/>
      <c r="H356" s="44"/>
      <c r="I356" s="14"/>
      <c r="K356" s="5"/>
      <c r="L356" s="5"/>
      <c r="M356" s="14"/>
      <c r="N356" s="15"/>
    </row>
    <row r="357" spans="1:14">
      <c r="A357" s="13"/>
      <c r="B357" s="44"/>
      <c r="C357" s="44"/>
      <c r="D357" s="14"/>
      <c r="E357" s="48"/>
      <c r="F357" s="44"/>
      <c r="H357" s="44"/>
      <c r="I357" s="14"/>
      <c r="K357" s="5"/>
      <c r="L357" s="5"/>
      <c r="M357" s="14"/>
      <c r="N357" s="15"/>
    </row>
    <row r="358" spans="1:14">
      <c r="A358" s="13"/>
      <c r="B358" s="44"/>
      <c r="C358" s="44"/>
      <c r="D358" s="14"/>
      <c r="E358" s="48"/>
      <c r="F358" s="44"/>
      <c r="H358" s="44"/>
      <c r="I358" s="14"/>
      <c r="K358" s="5"/>
      <c r="L358" s="5"/>
      <c r="M358" s="14"/>
      <c r="N358" s="15"/>
    </row>
    <row r="359" spans="1:14">
      <c r="A359" s="13"/>
      <c r="B359" s="44"/>
      <c r="C359" s="44"/>
      <c r="D359" s="14"/>
      <c r="E359" s="48"/>
      <c r="F359" s="44"/>
      <c r="H359" s="44"/>
      <c r="I359" s="14"/>
      <c r="K359" s="5"/>
      <c r="L359" s="5"/>
      <c r="M359" s="14"/>
      <c r="N359" s="15"/>
    </row>
    <row r="360" spans="1:14">
      <c r="A360" s="13"/>
      <c r="B360" s="44"/>
      <c r="C360" s="44"/>
      <c r="D360" s="14"/>
      <c r="E360" s="48"/>
      <c r="F360" s="44"/>
      <c r="H360" s="44"/>
      <c r="I360" s="14"/>
      <c r="K360" s="5"/>
      <c r="L360" s="5"/>
      <c r="M360" s="14"/>
      <c r="N360" s="15"/>
    </row>
    <row r="361" spans="1:14">
      <c r="A361" s="13"/>
      <c r="B361" s="44"/>
      <c r="C361" s="44"/>
      <c r="D361" s="14"/>
      <c r="E361" s="48"/>
      <c r="F361" s="44"/>
      <c r="H361" s="44"/>
      <c r="I361" s="14"/>
      <c r="K361" s="5"/>
      <c r="L361" s="5"/>
      <c r="M361" s="14"/>
      <c r="N361" s="15"/>
    </row>
    <row r="362" spans="1:14">
      <c r="A362" s="13"/>
      <c r="B362" s="44"/>
      <c r="C362" s="44"/>
      <c r="D362" s="14"/>
      <c r="E362" s="48"/>
      <c r="F362" s="44"/>
      <c r="H362" s="44"/>
      <c r="I362" s="14"/>
      <c r="K362" s="5"/>
      <c r="L362" s="5"/>
      <c r="M362" s="14"/>
      <c r="N362" s="15"/>
    </row>
    <row r="363" spans="1:14">
      <c r="A363" s="13"/>
      <c r="B363" s="44"/>
      <c r="C363" s="44"/>
      <c r="D363" s="14"/>
      <c r="E363" s="48"/>
      <c r="F363" s="44"/>
      <c r="H363" s="44"/>
      <c r="I363" s="14"/>
      <c r="K363" s="5"/>
      <c r="L363" s="5"/>
      <c r="M363" s="14"/>
      <c r="N363" s="15"/>
    </row>
    <row r="364" spans="1:14">
      <c r="A364" s="13"/>
      <c r="B364" s="44"/>
      <c r="C364" s="44"/>
      <c r="D364" s="14"/>
      <c r="E364" s="48"/>
      <c r="F364" s="44"/>
      <c r="H364" s="44"/>
      <c r="I364" s="14"/>
      <c r="K364" s="5"/>
      <c r="L364" s="5"/>
      <c r="M364" s="14"/>
      <c r="N364" s="15"/>
    </row>
    <row r="365" spans="1:14">
      <c r="A365" s="13"/>
      <c r="B365" s="44"/>
      <c r="C365" s="44"/>
      <c r="D365" s="14"/>
      <c r="E365" s="48"/>
      <c r="F365" s="44"/>
      <c r="H365" s="44"/>
      <c r="I365" s="14"/>
      <c r="K365" s="5"/>
      <c r="L365" s="5"/>
      <c r="M365" s="14"/>
      <c r="N365" s="15"/>
    </row>
    <row r="366" spans="1:14">
      <c r="A366" s="13"/>
      <c r="B366" s="44"/>
      <c r="C366" s="44"/>
      <c r="D366" s="14"/>
      <c r="E366" s="48"/>
      <c r="F366" s="44"/>
      <c r="H366" s="44"/>
      <c r="I366" s="14"/>
      <c r="K366" s="5"/>
      <c r="L366" s="5"/>
      <c r="M366" s="14"/>
      <c r="N366" s="15"/>
    </row>
    <row r="367" spans="1:14">
      <c r="A367" s="13"/>
      <c r="B367" s="44"/>
      <c r="C367" s="44"/>
      <c r="D367" s="14"/>
      <c r="E367" s="48"/>
      <c r="F367" s="44"/>
      <c r="H367" s="44"/>
      <c r="I367" s="14"/>
      <c r="K367" s="5"/>
      <c r="L367" s="5"/>
      <c r="M367" s="14"/>
      <c r="N367" s="15"/>
    </row>
    <row r="368" spans="1:14">
      <c r="A368" s="13"/>
      <c r="B368" s="44"/>
      <c r="C368" s="44"/>
      <c r="D368" s="14"/>
      <c r="E368" s="48"/>
      <c r="F368" s="44"/>
      <c r="H368" s="44"/>
      <c r="I368" s="14"/>
      <c r="K368" s="5"/>
      <c r="L368" s="5"/>
      <c r="M368" s="14"/>
      <c r="N368" s="15"/>
    </row>
    <row r="369" spans="1:14">
      <c r="A369" s="13"/>
      <c r="B369" s="44"/>
      <c r="C369" s="44"/>
      <c r="D369" s="14"/>
      <c r="E369" s="48"/>
      <c r="F369" s="44"/>
      <c r="H369" s="44"/>
      <c r="I369" s="14"/>
      <c r="K369" s="5"/>
      <c r="L369" s="5"/>
      <c r="M369" s="14"/>
      <c r="N369" s="15"/>
    </row>
    <row r="370" spans="1:14">
      <c r="A370" s="13"/>
      <c r="B370" s="44"/>
      <c r="C370" s="44"/>
      <c r="D370" s="14"/>
      <c r="E370" s="48"/>
      <c r="F370" s="44"/>
      <c r="H370" s="44"/>
      <c r="I370" s="14"/>
      <c r="K370" s="5"/>
      <c r="L370" s="5"/>
      <c r="M370" s="14"/>
      <c r="N370" s="15"/>
    </row>
    <row r="371" spans="1:14">
      <c r="A371" s="13"/>
      <c r="B371" s="44"/>
      <c r="C371" s="44"/>
      <c r="D371" s="14"/>
      <c r="E371" s="48"/>
      <c r="F371" s="44"/>
      <c r="H371" s="44"/>
      <c r="I371" s="14"/>
      <c r="K371" s="5"/>
      <c r="L371" s="5"/>
      <c r="N371" s="15"/>
    </row>
    <row r="372" spans="1:14">
      <c r="A372" s="13"/>
      <c r="B372" s="44"/>
      <c r="C372" s="44"/>
      <c r="D372" s="14"/>
      <c r="E372" s="48"/>
      <c r="F372" s="44"/>
      <c r="H372" s="44"/>
      <c r="I372" s="14"/>
      <c r="K372" s="5"/>
      <c r="L372" s="5"/>
      <c r="N372" s="15"/>
    </row>
    <row r="373" spans="1:14">
      <c r="A373" s="13"/>
      <c r="B373" s="44"/>
      <c r="C373" s="44"/>
      <c r="D373" s="14"/>
      <c r="E373" s="48"/>
      <c r="F373" s="44"/>
      <c r="H373" s="44"/>
      <c r="I373" s="14"/>
      <c r="K373" s="5"/>
      <c r="L373" s="5"/>
      <c r="N373" s="15"/>
    </row>
    <row r="374" spans="1:14">
      <c r="A374" s="13"/>
      <c r="B374" s="44"/>
      <c r="C374" s="44"/>
      <c r="D374" s="14"/>
      <c r="E374" s="48"/>
      <c r="F374" s="44"/>
      <c r="H374" s="44"/>
      <c r="I374" s="14"/>
      <c r="K374" s="5"/>
      <c r="L374" s="5"/>
      <c r="N374" s="15"/>
    </row>
    <row r="375" spans="1:14">
      <c r="A375" s="13"/>
      <c r="B375" s="44"/>
      <c r="C375" s="44"/>
      <c r="D375" s="14"/>
      <c r="E375" s="48"/>
      <c r="F375" s="44"/>
      <c r="H375" s="44"/>
      <c r="I375" s="14"/>
      <c r="K375" s="5"/>
      <c r="L375" s="5"/>
      <c r="N375" s="15"/>
    </row>
    <row r="376" spans="1:14">
      <c r="A376" s="13"/>
      <c r="B376" s="44"/>
      <c r="C376" s="44"/>
      <c r="D376" s="14"/>
      <c r="E376" s="48"/>
      <c r="F376" s="44"/>
      <c r="H376" s="44"/>
      <c r="I376" s="14"/>
      <c r="K376" s="5"/>
      <c r="L376" s="5"/>
      <c r="N376" s="15"/>
    </row>
    <row r="377" spans="1:14">
      <c r="A377" s="13"/>
      <c r="B377" s="44"/>
      <c r="C377" s="44"/>
      <c r="D377" s="14"/>
      <c r="E377" s="48"/>
      <c r="F377" s="44"/>
      <c r="H377" s="44"/>
      <c r="I377" s="14"/>
      <c r="K377" s="5"/>
      <c r="L377" s="5"/>
      <c r="N377" s="15"/>
    </row>
    <row r="378" spans="1:14">
      <c r="A378" s="13"/>
      <c r="B378" s="44"/>
      <c r="C378" s="44"/>
      <c r="D378" s="14"/>
      <c r="E378" s="48"/>
      <c r="F378" s="44"/>
      <c r="H378" s="44"/>
      <c r="I378" s="14"/>
      <c r="K378" s="5"/>
      <c r="L378" s="5"/>
      <c r="N378" s="15"/>
    </row>
    <row r="379" spans="1:14">
      <c r="A379" s="13"/>
      <c r="B379" s="44"/>
      <c r="C379" s="44"/>
      <c r="D379" s="14"/>
      <c r="E379" s="48"/>
      <c r="F379" s="44"/>
      <c r="H379" s="44"/>
      <c r="I379" s="14"/>
      <c r="K379" s="5"/>
      <c r="L379" s="5"/>
      <c r="N379" s="15"/>
    </row>
    <row r="380" spans="1:14">
      <c r="A380" s="13"/>
      <c r="B380" s="44"/>
      <c r="C380" s="44"/>
      <c r="D380" s="14"/>
      <c r="E380" s="48"/>
      <c r="F380" s="44"/>
      <c r="H380" s="44"/>
      <c r="I380" s="14"/>
      <c r="K380" s="5"/>
      <c r="L380" s="5"/>
      <c r="N380" s="15"/>
    </row>
    <row r="381" spans="1:14">
      <c r="A381" s="13"/>
      <c r="B381" s="44"/>
      <c r="C381" s="44"/>
      <c r="D381" s="14"/>
      <c r="E381" s="48"/>
      <c r="F381" s="44"/>
      <c r="H381" s="44"/>
      <c r="I381" s="14"/>
      <c r="K381" s="5"/>
      <c r="L381" s="5"/>
      <c r="N381" s="15"/>
    </row>
    <row r="382" spans="1:14">
      <c r="A382" s="13"/>
      <c r="B382" s="44"/>
      <c r="C382" s="44"/>
      <c r="D382" s="14"/>
      <c r="E382" s="48"/>
      <c r="F382" s="44"/>
      <c r="H382" s="44"/>
      <c r="I382" s="14"/>
      <c r="K382" s="5"/>
      <c r="L382" s="5"/>
      <c r="N382" s="15"/>
    </row>
    <row r="383" spans="1:14">
      <c r="A383" s="13"/>
      <c r="B383" s="44"/>
      <c r="C383" s="44"/>
      <c r="D383" s="14"/>
      <c r="E383" s="48"/>
      <c r="F383" s="44"/>
      <c r="H383" s="44"/>
      <c r="I383" s="14"/>
      <c r="K383" s="5"/>
      <c r="L383" s="5"/>
      <c r="N383" s="15"/>
    </row>
    <row r="384" spans="1:14">
      <c r="A384" s="13"/>
      <c r="B384" s="44"/>
      <c r="C384" s="44"/>
      <c r="D384" s="14"/>
      <c r="E384" s="48"/>
      <c r="F384" s="44"/>
      <c r="H384" s="44"/>
      <c r="I384" s="14"/>
      <c r="K384" s="5"/>
      <c r="L384" s="5"/>
      <c r="N384" s="15"/>
    </row>
    <row r="385" spans="1:14">
      <c r="A385" s="13"/>
      <c r="B385" s="44"/>
      <c r="C385" s="44"/>
      <c r="D385" s="14"/>
      <c r="E385" s="48"/>
      <c r="F385" s="44"/>
      <c r="H385" s="44"/>
      <c r="I385" s="14"/>
      <c r="K385" s="5"/>
      <c r="L385" s="5"/>
      <c r="N385" s="15"/>
    </row>
    <row r="386" spans="1:14">
      <c r="A386" s="13"/>
      <c r="B386" s="44"/>
      <c r="C386" s="44"/>
      <c r="D386" s="14"/>
      <c r="E386" s="48"/>
      <c r="F386" s="44"/>
      <c r="H386" s="44"/>
      <c r="I386" s="14"/>
      <c r="K386" s="5"/>
      <c r="L386" s="5"/>
      <c r="N386" s="15"/>
    </row>
    <row r="387" spans="1:14">
      <c r="A387" s="13"/>
      <c r="B387" s="44"/>
      <c r="C387" s="44"/>
      <c r="D387" s="14"/>
      <c r="E387" s="48"/>
      <c r="F387" s="44"/>
      <c r="H387" s="44"/>
      <c r="I387" s="14"/>
      <c r="K387" s="5"/>
      <c r="L387" s="5"/>
      <c r="N387" s="15"/>
    </row>
    <row r="388" spans="1:14">
      <c r="A388" s="13"/>
      <c r="B388" s="44"/>
      <c r="C388" s="44"/>
      <c r="D388" s="14"/>
      <c r="E388" s="48"/>
      <c r="F388" s="44"/>
      <c r="H388" s="44"/>
      <c r="I388" s="14"/>
      <c r="K388" s="5"/>
      <c r="L388" s="5"/>
      <c r="N388" s="15"/>
    </row>
    <row r="389" spans="1:14">
      <c r="A389" s="13"/>
      <c r="B389" s="44"/>
      <c r="C389" s="44"/>
      <c r="D389" s="14"/>
      <c r="E389" s="48"/>
      <c r="F389" s="44"/>
      <c r="H389" s="44"/>
      <c r="I389" s="14"/>
      <c r="K389" s="5"/>
      <c r="L389" s="5"/>
      <c r="N389" s="15"/>
    </row>
    <row r="390" spans="1:14">
      <c r="A390" s="13"/>
      <c r="B390" s="44"/>
      <c r="C390" s="44"/>
      <c r="D390" s="14"/>
      <c r="E390" s="48"/>
      <c r="F390" s="44"/>
      <c r="H390" s="44"/>
      <c r="I390" s="14"/>
      <c r="K390" s="5"/>
      <c r="L390" s="5"/>
      <c r="N390" s="15"/>
    </row>
    <row r="391" spans="1:14">
      <c r="A391" s="13"/>
      <c r="B391" s="44"/>
      <c r="C391" s="44"/>
      <c r="D391" s="14"/>
      <c r="E391" s="48"/>
      <c r="F391" s="44"/>
      <c r="H391" s="44"/>
      <c r="I391" s="14"/>
      <c r="K391" s="5"/>
      <c r="L391" s="5"/>
      <c r="N391" s="15"/>
    </row>
    <row r="392" spans="1:14">
      <c r="A392" s="13"/>
      <c r="B392" s="44"/>
      <c r="C392" s="44"/>
      <c r="D392" s="14"/>
      <c r="E392" s="48"/>
      <c r="F392" s="44"/>
      <c r="H392" s="44"/>
      <c r="I392" s="14"/>
      <c r="K392" s="5"/>
      <c r="L392" s="5"/>
      <c r="N392" s="15"/>
    </row>
    <row r="393" spans="1:14">
      <c r="A393" s="13"/>
      <c r="B393" s="44"/>
      <c r="C393" s="44"/>
      <c r="D393" s="14"/>
      <c r="E393" s="48"/>
      <c r="F393" s="44"/>
      <c r="H393" s="44"/>
      <c r="I393" s="14"/>
      <c r="K393" s="5"/>
      <c r="L393" s="5"/>
      <c r="N393" s="15"/>
    </row>
    <row r="394" spans="1:14">
      <c r="A394" s="13"/>
      <c r="B394" s="44"/>
      <c r="C394" s="44"/>
      <c r="D394" s="14"/>
      <c r="E394" s="48"/>
      <c r="F394" s="44"/>
      <c r="H394" s="44"/>
      <c r="I394" s="14"/>
      <c r="K394" s="5"/>
      <c r="L394" s="5"/>
      <c r="N394" s="15"/>
    </row>
    <row r="395" spans="1:14">
      <c r="A395" s="13"/>
      <c r="B395" s="44"/>
      <c r="C395" s="44"/>
      <c r="D395" s="14"/>
      <c r="E395" s="48"/>
      <c r="F395" s="44"/>
      <c r="H395" s="44"/>
      <c r="I395" s="14"/>
      <c r="K395" s="5"/>
      <c r="L395" s="5"/>
      <c r="N395" s="15"/>
    </row>
    <row r="396" spans="1:14">
      <c r="A396" s="13"/>
      <c r="B396" s="44"/>
      <c r="C396" s="44"/>
      <c r="D396" s="14"/>
      <c r="E396" s="48"/>
      <c r="F396" s="44"/>
      <c r="H396" s="44"/>
      <c r="I396" s="14"/>
      <c r="K396" s="5"/>
      <c r="L396" s="5"/>
      <c r="N396" s="15"/>
    </row>
    <row r="397" spans="1:14">
      <c r="A397" s="13"/>
      <c r="B397" s="44"/>
      <c r="C397" s="44"/>
      <c r="D397" s="14"/>
      <c r="E397" s="48"/>
      <c r="F397" s="44"/>
      <c r="H397" s="44"/>
      <c r="I397" s="14"/>
      <c r="K397" s="5"/>
      <c r="L397" s="5"/>
      <c r="N397" s="15"/>
    </row>
    <row r="398" spans="1:14">
      <c r="A398" s="13"/>
      <c r="B398" s="44"/>
      <c r="C398" s="44"/>
      <c r="D398" s="14"/>
      <c r="E398" s="48"/>
      <c r="F398" s="44"/>
      <c r="H398" s="44"/>
      <c r="I398" s="14"/>
      <c r="K398" s="5"/>
      <c r="L398" s="5"/>
      <c r="N398" s="15"/>
    </row>
    <row r="399" spans="1:14">
      <c r="A399" s="13"/>
      <c r="B399" s="44"/>
      <c r="C399" s="44"/>
      <c r="D399" s="14"/>
      <c r="E399" s="48"/>
      <c r="F399" s="44"/>
      <c r="H399" s="44"/>
      <c r="I399" s="14"/>
      <c r="K399" s="5"/>
      <c r="L399" s="5"/>
      <c r="N399" s="15"/>
    </row>
    <row r="400" spans="1:14">
      <c r="A400" s="13"/>
      <c r="B400" s="44"/>
      <c r="C400" s="44"/>
      <c r="D400" s="14"/>
      <c r="E400" s="48"/>
      <c r="F400" s="44"/>
      <c r="H400" s="44"/>
      <c r="I400" s="14"/>
      <c r="K400" s="5"/>
      <c r="L400" s="5"/>
      <c r="N400" s="15"/>
    </row>
    <row r="401" spans="1:14">
      <c r="A401" s="13"/>
      <c r="B401" s="44"/>
      <c r="C401" s="44"/>
      <c r="D401" s="14"/>
      <c r="E401" s="48"/>
      <c r="F401" s="44"/>
      <c r="H401" s="44"/>
      <c r="I401" s="14"/>
      <c r="K401" s="5"/>
      <c r="L401" s="5"/>
      <c r="N401" s="15"/>
    </row>
    <row r="402" spans="1:14">
      <c r="A402" s="13"/>
      <c r="B402" s="44"/>
      <c r="C402" s="44"/>
      <c r="D402" s="14"/>
      <c r="E402" s="48"/>
      <c r="F402" s="44"/>
      <c r="H402" s="44"/>
      <c r="I402" s="14"/>
      <c r="K402" s="5"/>
      <c r="L402" s="5"/>
      <c r="N402" s="15"/>
    </row>
    <row r="403" spans="1:14">
      <c r="A403" s="13"/>
      <c r="B403" s="44"/>
      <c r="C403" s="44"/>
      <c r="D403" s="14"/>
      <c r="E403" s="48"/>
      <c r="F403" s="44"/>
      <c r="H403" s="44"/>
      <c r="I403" s="14"/>
      <c r="K403" s="5"/>
      <c r="L403" s="5"/>
      <c r="N403" s="15"/>
    </row>
    <row r="404" spans="1:14">
      <c r="A404" s="13"/>
      <c r="B404" s="44"/>
      <c r="C404" s="44"/>
      <c r="D404" s="14"/>
      <c r="E404" s="48"/>
      <c r="F404" s="44"/>
      <c r="H404" s="44"/>
      <c r="I404" s="14"/>
      <c r="K404" s="5"/>
      <c r="L404" s="5"/>
      <c r="N404" s="15"/>
    </row>
    <row r="405" spans="1:14">
      <c r="A405" s="13"/>
      <c r="B405" s="44"/>
      <c r="C405" s="44"/>
      <c r="D405" s="14"/>
      <c r="E405" s="48"/>
      <c r="F405" s="44"/>
      <c r="H405" s="44"/>
      <c r="I405" s="14"/>
      <c r="K405" s="5"/>
      <c r="L405" s="5"/>
      <c r="N405" s="15"/>
    </row>
    <row r="406" spans="1:14">
      <c r="A406" s="13"/>
      <c r="B406" s="44"/>
      <c r="C406" s="44"/>
      <c r="D406" s="14"/>
      <c r="E406" s="48"/>
      <c r="F406" s="44"/>
      <c r="H406" s="44"/>
      <c r="I406" s="14"/>
      <c r="K406" s="5"/>
      <c r="L406" s="5"/>
      <c r="N406" s="15"/>
    </row>
    <row r="407" spans="1:14">
      <c r="A407" s="13"/>
      <c r="B407" s="44"/>
      <c r="C407" s="44"/>
      <c r="D407" s="14"/>
      <c r="E407" s="48"/>
      <c r="F407" s="44"/>
      <c r="H407" s="44"/>
      <c r="I407" s="14"/>
      <c r="K407" s="5"/>
      <c r="L407" s="5"/>
      <c r="N407" s="15"/>
    </row>
    <row r="408" spans="1:14">
      <c r="A408" s="13"/>
      <c r="B408" s="44"/>
      <c r="C408" s="44"/>
      <c r="D408" s="14"/>
      <c r="E408" s="48"/>
      <c r="F408" s="44"/>
      <c r="H408" s="44"/>
      <c r="I408" s="14"/>
      <c r="K408" s="5"/>
      <c r="L408" s="5"/>
    </row>
    <row r="409" spans="1:14">
      <c r="A409" s="13"/>
      <c r="B409" s="44"/>
      <c r="C409" s="44"/>
      <c r="D409" s="14"/>
      <c r="E409" s="48"/>
      <c r="F409" s="44"/>
      <c r="H409" s="44"/>
      <c r="I409" s="14"/>
      <c r="K409" s="5"/>
      <c r="L409" s="5"/>
    </row>
    <row r="410" spans="1:14">
      <c r="A410" s="13"/>
      <c r="B410" s="44"/>
      <c r="C410" s="44"/>
      <c r="D410" s="14"/>
      <c r="E410" s="48"/>
      <c r="F410" s="44"/>
      <c r="H410" s="44"/>
      <c r="I410" s="14"/>
      <c r="K410" s="5"/>
      <c r="L410" s="5"/>
    </row>
    <row r="411" spans="1:14">
      <c r="A411" s="13"/>
      <c r="B411" s="44"/>
      <c r="C411" s="44"/>
      <c r="D411" s="14"/>
      <c r="E411" s="48"/>
      <c r="F411" s="44"/>
      <c r="H411" s="44"/>
      <c r="I411" s="14"/>
      <c r="K411" s="5"/>
      <c r="L411" s="5"/>
    </row>
    <row r="412" spans="1:14">
      <c r="A412" s="13"/>
      <c r="B412" s="44"/>
      <c r="C412" s="44"/>
      <c r="D412" s="14"/>
      <c r="E412" s="48"/>
      <c r="F412" s="44"/>
      <c r="H412" s="44"/>
      <c r="I412" s="14"/>
      <c r="K412" s="5"/>
      <c r="L412" s="5"/>
    </row>
    <row r="413" spans="1:14">
      <c r="A413" s="13"/>
      <c r="B413" s="44"/>
      <c r="C413" s="44"/>
      <c r="D413" s="14"/>
      <c r="E413" s="48"/>
      <c r="F413" s="44"/>
      <c r="H413" s="44"/>
      <c r="I413" s="14"/>
      <c r="K413" s="5"/>
      <c r="L413" s="5"/>
    </row>
    <row r="414" spans="1:14">
      <c r="A414" s="13"/>
      <c r="B414" s="44"/>
      <c r="C414" s="44"/>
      <c r="D414" s="14"/>
      <c r="E414" s="48"/>
      <c r="F414" s="44"/>
      <c r="H414" s="44"/>
      <c r="I414" s="14"/>
      <c r="K414" s="5"/>
      <c r="L414" s="5"/>
    </row>
    <row r="415" spans="1:14">
      <c r="A415" s="13"/>
      <c r="B415" s="44"/>
      <c r="C415" s="44"/>
      <c r="D415" s="14"/>
      <c r="E415" s="48"/>
      <c r="F415" s="44"/>
      <c r="H415" s="44"/>
      <c r="I415" s="14"/>
      <c r="K415" s="5"/>
      <c r="L415" s="5"/>
    </row>
    <row r="416" spans="1:14">
      <c r="A416" s="13"/>
      <c r="B416" s="44"/>
      <c r="C416" s="44"/>
      <c r="D416" s="14"/>
      <c r="E416" s="48"/>
      <c r="F416" s="44"/>
      <c r="H416" s="44"/>
      <c r="I416" s="14"/>
      <c r="K416" s="5"/>
      <c r="L416" s="5"/>
    </row>
    <row r="417" spans="1:12">
      <c r="A417" s="13"/>
      <c r="B417" s="44"/>
      <c r="C417" s="44"/>
      <c r="D417" s="14"/>
      <c r="E417" s="48"/>
      <c r="F417" s="44"/>
      <c r="H417" s="44"/>
      <c r="I417" s="14"/>
      <c r="K417" s="5"/>
      <c r="L417" s="5"/>
    </row>
    <row r="418" spans="1:12">
      <c r="A418" s="13"/>
      <c r="B418" s="44"/>
      <c r="C418" s="44"/>
      <c r="D418" s="14"/>
      <c r="E418" s="48"/>
      <c r="F418" s="44"/>
      <c r="H418" s="44"/>
      <c r="I418" s="14"/>
      <c r="K418" s="5"/>
      <c r="L418" s="5"/>
    </row>
    <row r="419" spans="1:12">
      <c r="A419" s="13"/>
      <c r="B419" s="44"/>
      <c r="C419" s="44"/>
      <c r="D419" s="14"/>
      <c r="E419" s="48"/>
      <c r="F419" s="44"/>
      <c r="H419" s="44"/>
      <c r="I419" s="14"/>
      <c r="K419" s="5"/>
      <c r="L419" s="5"/>
    </row>
    <row r="420" spans="1:12">
      <c r="A420" s="13"/>
      <c r="B420" s="44"/>
      <c r="C420" s="44"/>
      <c r="D420" s="14"/>
      <c r="E420" s="48"/>
      <c r="F420" s="44"/>
      <c r="H420" s="44"/>
      <c r="I420" s="14"/>
      <c r="K420" s="5"/>
      <c r="L420" s="5"/>
    </row>
    <row r="421" spans="1:12">
      <c r="A421" s="13"/>
      <c r="B421" s="44"/>
      <c r="C421" s="44"/>
      <c r="D421" s="14"/>
      <c r="E421" s="48"/>
      <c r="F421" s="44"/>
      <c r="H421" s="44"/>
      <c r="I421" s="14"/>
      <c r="K421" s="5"/>
      <c r="L421" s="5"/>
    </row>
    <row r="422" spans="1:12">
      <c r="A422" s="13"/>
      <c r="B422" s="44"/>
      <c r="C422" s="44"/>
      <c r="D422" s="14"/>
      <c r="E422" s="48"/>
      <c r="F422" s="44"/>
      <c r="H422" s="44"/>
      <c r="I422" s="14"/>
      <c r="K422" s="5"/>
      <c r="L422" s="5"/>
    </row>
    <row r="423" spans="1:12">
      <c r="A423" s="13"/>
      <c r="B423" s="44"/>
      <c r="C423" s="44"/>
      <c r="D423" s="14"/>
      <c r="E423" s="48"/>
      <c r="F423" s="44"/>
      <c r="H423" s="44"/>
      <c r="I423" s="14"/>
      <c r="K423" s="5"/>
      <c r="L423" s="5"/>
    </row>
    <row r="424" spans="1:12">
      <c r="A424" s="13"/>
      <c r="B424" s="44"/>
      <c r="C424" s="44"/>
      <c r="D424" s="14"/>
      <c r="E424" s="48"/>
      <c r="F424" s="44"/>
      <c r="H424" s="44"/>
      <c r="I424" s="14"/>
      <c r="K424" s="5"/>
      <c r="L424" s="5"/>
    </row>
    <row r="425" spans="1:12">
      <c r="A425" s="13"/>
      <c r="B425" s="44"/>
      <c r="C425" s="44"/>
      <c r="D425" s="14"/>
      <c r="E425" s="48"/>
      <c r="F425" s="44"/>
      <c r="H425" s="44"/>
      <c r="I425" s="14"/>
      <c r="K425" s="5"/>
      <c r="L425" s="5"/>
    </row>
    <row r="426" spans="1:12">
      <c r="A426" s="13"/>
      <c r="B426" s="44"/>
      <c r="C426" s="44"/>
      <c r="D426" s="14"/>
      <c r="E426" s="48"/>
      <c r="F426" s="44"/>
      <c r="H426" s="44"/>
      <c r="I426" s="14"/>
      <c r="K426" s="5"/>
      <c r="L426" s="5"/>
    </row>
    <row r="427" spans="1:12">
      <c r="A427" s="13"/>
      <c r="B427" s="44"/>
      <c r="C427" s="44"/>
      <c r="D427" s="14"/>
      <c r="E427" s="48"/>
      <c r="F427" s="44"/>
      <c r="H427" s="44"/>
      <c r="I427" s="14"/>
      <c r="K427" s="5"/>
      <c r="L427" s="5"/>
    </row>
    <row r="428" spans="1:12">
      <c r="A428" s="13"/>
      <c r="B428" s="44"/>
      <c r="C428" s="44"/>
      <c r="D428" s="14"/>
      <c r="E428" s="48"/>
      <c r="F428" s="44"/>
      <c r="H428" s="44"/>
      <c r="I428" s="14"/>
      <c r="K428" s="5"/>
      <c r="L428" s="5"/>
    </row>
    <row r="429" spans="1:12">
      <c r="A429" s="13"/>
      <c r="B429" s="44"/>
      <c r="C429" s="44"/>
      <c r="D429" s="14"/>
      <c r="E429" s="48"/>
      <c r="F429" s="44"/>
      <c r="H429" s="44"/>
      <c r="I429" s="14"/>
      <c r="K429" s="5"/>
      <c r="L429" s="5"/>
    </row>
    <row r="430" spans="1:12">
      <c r="A430" s="13"/>
      <c r="B430" s="44"/>
      <c r="C430" s="44"/>
      <c r="D430" s="14"/>
      <c r="E430" s="48"/>
      <c r="F430" s="44"/>
      <c r="H430" s="44"/>
      <c r="I430" s="14"/>
      <c r="K430" s="5"/>
      <c r="L430" s="5"/>
    </row>
    <row r="431" spans="1:12">
      <c r="A431" s="13"/>
      <c r="B431" s="44"/>
      <c r="C431" s="44"/>
      <c r="D431" s="14"/>
      <c r="E431" s="48"/>
      <c r="F431" s="44"/>
      <c r="H431" s="44"/>
      <c r="I431" s="14"/>
      <c r="K431" s="5"/>
      <c r="L431" s="5"/>
    </row>
    <row r="432" spans="1:12">
      <c r="A432" s="13"/>
      <c r="B432" s="44"/>
      <c r="C432" s="44"/>
      <c r="D432" s="14"/>
      <c r="E432" s="48"/>
      <c r="F432" s="44"/>
      <c r="H432" s="44"/>
      <c r="I432" s="14"/>
      <c r="K432" s="5"/>
      <c r="L432" s="5"/>
    </row>
    <row r="433" spans="1:12">
      <c r="A433" s="13"/>
      <c r="B433" s="44"/>
      <c r="C433" s="44"/>
      <c r="D433" s="14"/>
      <c r="E433" s="48"/>
      <c r="F433" s="44"/>
      <c r="H433" s="44"/>
      <c r="I433" s="14"/>
      <c r="K433" s="5"/>
      <c r="L433" s="5"/>
    </row>
    <row r="434" spans="1:12">
      <c r="A434" s="13"/>
      <c r="B434" s="44"/>
      <c r="C434" s="44"/>
      <c r="D434" s="14"/>
      <c r="E434" s="48"/>
      <c r="F434" s="44"/>
      <c r="H434" s="44"/>
      <c r="I434" s="14"/>
      <c r="K434" s="5"/>
      <c r="L434" s="5"/>
    </row>
    <row r="435" spans="1:12">
      <c r="A435" s="13"/>
      <c r="B435" s="44"/>
      <c r="C435" s="44"/>
      <c r="D435" s="14"/>
      <c r="E435" s="48"/>
      <c r="F435" s="44"/>
      <c r="H435" s="44"/>
      <c r="I435" s="14"/>
      <c r="K435" s="5"/>
      <c r="L435" s="5"/>
    </row>
    <row r="436" spans="1:12">
      <c r="A436" s="13"/>
      <c r="B436" s="44"/>
      <c r="C436" s="44"/>
      <c r="D436" s="14"/>
      <c r="E436" s="48"/>
      <c r="F436" s="44"/>
      <c r="H436" s="44"/>
      <c r="I436" s="14"/>
      <c r="K436" s="5"/>
      <c r="L436" s="5"/>
    </row>
    <row r="437" spans="1:12">
      <c r="A437" s="13"/>
      <c r="B437" s="44"/>
      <c r="C437" s="44"/>
      <c r="D437" s="14"/>
      <c r="E437" s="48"/>
      <c r="F437" s="44"/>
      <c r="H437" s="44"/>
      <c r="I437" s="14"/>
      <c r="K437" s="5"/>
      <c r="L437" s="5"/>
    </row>
    <row r="438" spans="1:12">
      <c r="A438" s="13"/>
      <c r="B438" s="44"/>
      <c r="C438" s="44"/>
      <c r="D438" s="14"/>
      <c r="E438" s="48"/>
      <c r="F438" s="44"/>
      <c r="H438" s="44"/>
      <c r="I438" s="14"/>
      <c r="K438" s="5"/>
      <c r="L438" s="5"/>
    </row>
    <row r="439" spans="1:12">
      <c r="A439" s="13"/>
      <c r="B439" s="44"/>
      <c r="C439" s="44"/>
      <c r="D439" s="14"/>
      <c r="E439" s="48"/>
      <c r="F439" s="44"/>
      <c r="H439" s="44"/>
      <c r="I439" s="14"/>
      <c r="K439" s="5"/>
      <c r="L439" s="5"/>
    </row>
    <row r="440" spans="1:12">
      <c r="A440" s="13"/>
      <c r="B440" s="44"/>
      <c r="C440" s="44"/>
      <c r="D440" s="14"/>
      <c r="E440" s="48"/>
      <c r="F440" s="44"/>
      <c r="H440" s="44"/>
      <c r="I440" s="14"/>
      <c r="K440" s="5"/>
      <c r="L440" s="5"/>
    </row>
    <row r="441" spans="1:12">
      <c r="A441" s="13"/>
      <c r="B441" s="44"/>
      <c r="C441" s="44"/>
      <c r="D441" s="14"/>
      <c r="E441" s="48"/>
      <c r="F441" s="44"/>
      <c r="H441" s="44"/>
      <c r="I441" s="14"/>
      <c r="K441" s="5"/>
      <c r="L441" s="5"/>
    </row>
    <row r="442" spans="1:12">
      <c r="A442" s="13"/>
      <c r="B442" s="44"/>
      <c r="C442" s="44"/>
      <c r="D442" s="14"/>
      <c r="E442" s="48"/>
      <c r="F442" s="44"/>
      <c r="H442" s="44"/>
      <c r="I442" s="14"/>
      <c r="K442" s="5"/>
      <c r="L442" s="5"/>
    </row>
    <row r="443" spans="1:12">
      <c r="A443" s="13"/>
      <c r="B443" s="44"/>
      <c r="C443" s="44"/>
      <c r="D443" s="14"/>
      <c r="E443" s="48"/>
      <c r="F443" s="44"/>
      <c r="H443" s="44"/>
      <c r="I443" s="14"/>
      <c r="K443" s="5"/>
      <c r="L443" s="5"/>
    </row>
    <row r="444" spans="1:12">
      <c r="A444" s="13"/>
      <c r="B444" s="44"/>
      <c r="C444" s="44"/>
      <c r="D444" s="14"/>
      <c r="E444" s="48"/>
      <c r="F444" s="44"/>
      <c r="H444" s="44"/>
      <c r="I444" s="14"/>
      <c r="K444" s="5"/>
      <c r="L444" s="5"/>
    </row>
    <row r="445" spans="1:12">
      <c r="A445" s="13"/>
      <c r="B445" s="44"/>
      <c r="C445" s="44"/>
      <c r="D445" s="14"/>
      <c r="E445" s="48"/>
      <c r="F445" s="44"/>
      <c r="H445" s="44"/>
      <c r="I445" s="14"/>
      <c r="K445" s="5"/>
      <c r="L445" s="5"/>
    </row>
    <row r="446" spans="1:12">
      <c r="A446" s="13"/>
      <c r="B446" s="44"/>
      <c r="C446" s="44"/>
      <c r="D446" s="14"/>
      <c r="E446" s="48"/>
      <c r="F446" s="44"/>
      <c r="H446" s="44"/>
      <c r="I446" s="14"/>
      <c r="K446" s="5"/>
      <c r="L446" s="5"/>
    </row>
    <row r="447" spans="1:12">
      <c r="A447" s="13"/>
      <c r="B447" s="44"/>
      <c r="C447" s="44"/>
      <c r="D447" s="14"/>
      <c r="E447" s="48"/>
      <c r="F447" s="44"/>
      <c r="H447" s="44"/>
      <c r="I447" s="14"/>
      <c r="K447" s="5"/>
      <c r="L447" s="5"/>
    </row>
    <row r="448" spans="1:12">
      <c r="A448" s="13"/>
      <c r="B448" s="44"/>
      <c r="C448" s="44"/>
      <c r="D448" s="14"/>
      <c r="E448" s="48"/>
      <c r="F448" s="44"/>
      <c r="H448" s="44"/>
      <c r="I448" s="14"/>
      <c r="K448" s="5"/>
      <c r="L448" s="5"/>
    </row>
    <row r="449" spans="1:12">
      <c r="A449" s="13"/>
      <c r="B449" s="44"/>
      <c r="C449" s="44"/>
      <c r="D449" s="14"/>
      <c r="E449" s="48"/>
      <c r="F449" s="44"/>
      <c r="H449" s="44"/>
      <c r="I449" s="14"/>
      <c r="K449" s="5"/>
      <c r="L449" s="5"/>
    </row>
    <row r="450" spans="1:12">
      <c r="A450" s="13"/>
      <c r="B450" s="44"/>
      <c r="C450" s="44"/>
      <c r="D450" s="14"/>
      <c r="E450" s="48"/>
      <c r="F450" s="44"/>
      <c r="H450" s="44"/>
      <c r="I450" s="14"/>
      <c r="K450" s="5"/>
      <c r="L450" s="5"/>
    </row>
    <row r="451" spans="1:12">
      <c r="A451" s="13"/>
      <c r="B451" s="44"/>
      <c r="C451" s="44"/>
      <c r="D451" s="14"/>
      <c r="E451" s="48"/>
      <c r="F451" s="44"/>
      <c r="H451" s="44"/>
      <c r="I451" s="14"/>
      <c r="K451" s="5"/>
      <c r="L451" s="5"/>
    </row>
    <row r="452" spans="1:12">
      <c r="A452" s="13"/>
      <c r="B452" s="44"/>
      <c r="C452" s="44"/>
      <c r="D452" s="14"/>
      <c r="E452" s="48"/>
      <c r="F452" s="44"/>
      <c r="H452" s="44"/>
      <c r="I452" s="14"/>
      <c r="K452" s="5"/>
      <c r="L452" s="5"/>
    </row>
    <row r="453" spans="1:12">
      <c r="A453" s="13"/>
      <c r="B453" s="44"/>
      <c r="C453" s="44"/>
      <c r="D453" s="14"/>
      <c r="E453" s="48"/>
      <c r="F453" s="44"/>
      <c r="H453" s="44"/>
      <c r="I453" s="14"/>
      <c r="K453" s="5"/>
      <c r="L453" s="5"/>
    </row>
    <row r="454" spans="1:12">
      <c r="A454" s="13"/>
      <c r="B454" s="44"/>
      <c r="C454" s="44"/>
      <c r="D454" s="14"/>
      <c r="E454" s="48"/>
      <c r="F454" s="44"/>
      <c r="H454" s="44"/>
      <c r="I454" s="14"/>
      <c r="K454" s="5"/>
      <c r="L454" s="5"/>
    </row>
    <row r="455" spans="1:12">
      <c r="A455" s="13"/>
      <c r="B455" s="44"/>
      <c r="C455" s="44"/>
      <c r="D455" s="14"/>
      <c r="E455" s="48"/>
      <c r="F455" s="44"/>
      <c r="H455" s="44"/>
      <c r="I455" s="14"/>
      <c r="K455" s="5"/>
      <c r="L455" s="5"/>
    </row>
    <row r="456" spans="1:12">
      <c r="A456" s="13"/>
      <c r="B456" s="44"/>
      <c r="C456" s="44"/>
      <c r="D456" s="14"/>
      <c r="E456" s="48"/>
      <c r="F456" s="44"/>
      <c r="H456" s="44"/>
      <c r="I456" s="14"/>
      <c r="K456" s="5"/>
      <c r="L456" s="5"/>
    </row>
    <row r="457" spans="1:12">
      <c r="A457" s="13"/>
      <c r="B457" s="44"/>
      <c r="C457" s="44"/>
      <c r="D457" s="14"/>
      <c r="E457" s="48"/>
      <c r="F457" s="44"/>
      <c r="H457" s="44"/>
      <c r="I457" s="14"/>
      <c r="K457" s="5"/>
      <c r="L457" s="5"/>
    </row>
    <row r="458" spans="1:12">
      <c r="A458" s="13"/>
      <c r="B458" s="44"/>
      <c r="C458" s="44"/>
      <c r="D458" s="14"/>
      <c r="E458" s="48"/>
      <c r="F458" s="44"/>
      <c r="H458" s="44"/>
      <c r="I458" s="14"/>
      <c r="K458" s="5"/>
      <c r="L458" s="5"/>
    </row>
    <row r="459" spans="1:12">
      <c r="A459" s="13"/>
      <c r="B459" s="44"/>
      <c r="C459" s="44"/>
      <c r="D459" s="14"/>
      <c r="E459" s="48"/>
      <c r="F459" s="44"/>
      <c r="H459" s="44"/>
      <c r="I459" s="14"/>
      <c r="K459" s="5"/>
      <c r="L459" s="5"/>
    </row>
    <row r="460" spans="1:12">
      <c r="A460" s="13"/>
      <c r="B460" s="44"/>
      <c r="C460" s="44"/>
      <c r="D460" s="14"/>
      <c r="E460" s="48"/>
      <c r="F460" s="44"/>
      <c r="H460" s="44"/>
      <c r="I460" s="14"/>
      <c r="K460" s="5"/>
      <c r="L460" s="5"/>
    </row>
    <row r="461" spans="1:12">
      <c r="A461" s="13"/>
      <c r="B461" s="44"/>
      <c r="C461" s="44"/>
      <c r="D461" s="14"/>
      <c r="E461" s="48"/>
      <c r="F461" s="44"/>
      <c r="H461" s="44"/>
      <c r="I461" s="14"/>
      <c r="K461" s="5"/>
      <c r="L461" s="5"/>
    </row>
    <row r="462" spans="1:12">
      <c r="A462" s="13"/>
      <c r="B462" s="44"/>
      <c r="C462" s="44"/>
      <c r="D462" s="14"/>
      <c r="E462" s="48"/>
      <c r="F462" s="44"/>
      <c r="H462" s="44"/>
      <c r="I462" s="14"/>
      <c r="K462" s="5"/>
      <c r="L462" s="5"/>
    </row>
    <row r="463" spans="1:12">
      <c r="A463" s="13"/>
      <c r="B463" s="44"/>
      <c r="C463" s="44"/>
      <c r="D463" s="14"/>
      <c r="E463" s="48"/>
      <c r="F463" s="44"/>
      <c r="H463" s="44"/>
      <c r="I463" s="14"/>
      <c r="K463" s="5"/>
      <c r="L463" s="5"/>
    </row>
    <row r="464" spans="1:12">
      <c r="A464" s="13"/>
      <c r="B464" s="44"/>
      <c r="C464" s="44"/>
      <c r="D464" s="14"/>
      <c r="E464" s="48"/>
      <c r="F464" s="44"/>
      <c r="H464" s="44"/>
      <c r="I464" s="14"/>
      <c r="K464" s="5"/>
      <c r="L464" s="5"/>
    </row>
    <row r="465" spans="1:12">
      <c r="A465" s="13"/>
      <c r="B465" s="44"/>
      <c r="C465" s="44"/>
      <c r="D465" s="14"/>
      <c r="E465" s="48"/>
      <c r="F465" s="44"/>
      <c r="H465" s="44"/>
      <c r="I465" s="14"/>
      <c r="K465" s="5"/>
      <c r="L465" s="5"/>
    </row>
    <row r="466" spans="1:12">
      <c r="A466" s="13"/>
      <c r="B466" s="44"/>
      <c r="C466" s="44"/>
      <c r="D466" s="14"/>
      <c r="E466" s="48"/>
      <c r="F466" s="44"/>
      <c r="H466" s="44"/>
      <c r="I466" s="14"/>
      <c r="K466" s="5"/>
      <c r="L466" s="5"/>
    </row>
    <row r="467" spans="1:12">
      <c r="A467" s="13"/>
      <c r="B467" s="44"/>
      <c r="C467" s="44"/>
      <c r="D467" s="14"/>
      <c r="E467" s="48"/>
      <c r="F467" s="44"/>
      <c r="H467" s="44"/>
      <c r="I467" s="14"/>
      <c r="K467" s="5"/>
      <c r="L467" s="5"/>
    </row>
    <row r="468" spans="1:12">
      <c r="A468" s="13"/>
      <c r="B468" s="44"/>
      <c r="C468" s="44"/>
      <c r="D468" s="14"/>
      <c r="E468" s="48"/>
      <c r="F468" s="44"/>
      <c r="H468" s="44"/>
      <c r="I468" s="14"/>
      <c r="K468" s="5"/>
      <c r="L468" s="5"/>
    </row>
    <row r="469" spans="1:12">
      <c r="A469" s="13"/>
      <c r="B469" s="44"/>
      <c r="C469" s="44"/>
      <c r="D469" s="14"/>
      <c r="E469" s="48"/>
      <c r="F469" s="44"/>
      <c r="H469" s="44"/>
      <c r="I469" s="14"/>
      <c r="K469" s="5"/>
      <c r="L469" s="5"/>
    </row>
    <row r="470" spans="1:12">
      <c r="A470" s="13"/>
      <c r="B470" s="44"/>
      <c r="C470" s="44"/>
      <c r="D470" s="14"/>
      <c r="E470" s="48"/>
      <c r="F470" s="44"/>
      <c r="H470" s="44"/>
      <c r="I470" s="14"/>
      <c r="K470" s="5"/>
      <c r="L470" s="5"/>
    </row>
    <row r="471" spans="1:12">
      <c r="A471" s="13"/>
      <c r="B471" s="44"/>
      <c r="C471" s="44"/>
      <c r="D471" s="14"/>
      <c r="E471" s="48"/>
      <c r="F471" s="44"/>
      <c r="H471" s="44"/>
      <c r="I471" s="14"/>
      <c r="K471" s="5"/>
      <c r="L471" s="5"/>
    </row>
    <row r="472" spans="1:12">
      <c r="A472" s="13"/>
      <c r="B472" s="44"/>
      <c r="C472" s="44"/>
      <c r="D472" s="14"/>
      <c r="E472" s="48"/>
      <c r="F472" s="44"/>
      <c r="H472" s="44"/>
      <c r="I472" s="14"/>
      <c r="K472" s="5"/>
      <c r="L472" s="5"/>
    </row>
    <row r="473" spans="1:12">
      <c r="A473" s="13"/>
      <c r="B473" s="44"/>
      <c r="C473" s="44"/>
      <c r="D473" s="14"/>
      <c r="E473" s="48"/>
      <c r="F473" s="44"/>
      <c r="H473" s="44"/>
      <c r="I473" s="14"/>
      <c r="K473" s="5"/>
      <c r="L473" s="5"/>
    </row>
    <row r="474" spans="1:12">
      <c r="A474" s="13"/>
      <c r="B474" s="44"/>
      <c r="C474" s="44"/>
      <c r="D474" s="14"/>
      <c r="E474" s="48"/>
      <c r="F474" s="44"/>
      <c r="H474" s="44"/>
      <c r="I474" s="14"/>
      <c r="K474" s="5"/>
      <c r="L474" s="5"/>
    </row>
    <row r="475" spans="1:12">
      <c r="A475" s="13"/>
      <c r="B475" s="44"/>
      <c r="C475" s="44"/>
      <c r="D475" s="14"/>
      <c r="E475" s="48"/>
      <c r="F475" s="44"/>
      <c r="H475" s="44"/>
      <c r="I475" s="14"/>
      <c r="K475" s="5"/>
      <c r="L475" s="5"/>
    </row>
    <row r="476" spans="1:12">
      <c r="A476" s="13"/>
      <c r="B476" s="44"/>
      <c r="C476" s="44"/>
      <c r="D476" s="14"/>
      <c r="E476" s="48"/>
      <c r="F476" s="44"/>
      <c r="H476" s="44"/>
      <c r="I476" s="14"/>
      <c r="K476" s="5"/>
      <c r="L476" s="5"/>
    </row>
    <row r="477" spans="1:12">
      <c r="A477" s="13"/>
      <c r="B477" s="44"/>
      <c r="C477" s="44"/>
      <c r="D477" s="14"/>
      <c r="E477" s="48"/>
      <c r="F477" s="44"/>
      <c r="H477" s="44"/>
      <c r="I477" s="14"/>
      <c r="K477" s="5"/>
      <c r="L477" s="5"/>
    </row>
    <row r="478" spans="1:12">
      <c r="A478" s="13"/>
      <c r="B478" s="44"/>
      <c r="C478" s="44"/>
      <c r="D478" s="14"/>
      <c r="E478" s="48"/>
      <c r="F478" s="44"/>
      <c r="H478" s="44"/>
      <c r="I478" s="14"/>
      <c r="K478" s="5"/>
      <c r="L478" s="5"/>
    </row>
    <row r="479" spans="1:12">
      <c r="A479" s="13"/>
      <c r="B479" s="44"/>
      <c r="C479" s="44"/>
      <c r="D479" s="14"/>
      <c r="E479" s="48"/>
      <c r="F479" s="44"/>
      <c r="H479" s="44"/>
      <c r="I479" s="14"/>
      <c r="K479" s="5"/>
      <c r="L479" s="5"/>
    </row>
    <row r="480" spans="1:12">
      <c r="A480" s="13"/>
      <c r="B480" s="44"/>
      <c r="C480" s="44"/>
      <c r="D480" s="14"/>
      <c r="E480" s="48"/>
      <c r="F480" s="44"/>
      <c r="H480" s="44"/>
      <c r="I480" s="14"/>
      <c r="K480" s="5"/>
      <c r="L480" s="5"/>
    </row>
    <row r="481" spans="1:12">
      <c r="A481" s="13"/>
      <c r="B481" s="44"/>
      <c r="C481" s="44"/>
      <c r="D481" s="14"/>
      <c r="E481" s="48"/>
      <c r="F481" s="44"/>
      <c r="H481" s="44"/>
      <c r="I481" s="14"/>
      <c r="K481" s="5"/>
      <c r="L481" s="5"/>
    </row>
    <row r="482" spans="1:12">
      <c r="A482" s="13"/>
      <c r="B482" s="44"/>
      <c r="C482" s="44"/>
      <c r="D482" s="14"/>
      <c r="E482" s="48"/>
      <c r="F482" s="44"/>
      <c r="H482" s="44"/>
      <c r="I482" s="14"/>
      <c r="K482" s="5"/>
      <c r="L482" s="5"/>
    </row>
    <row r="483" spans="1:12">
      <c r="A483" s="13"/>
      <c r="B483" s="44"/>
      <c r="C483" s="44"/>
      <c r="D483" s="14"/>
      <c r="E483" s="48"/>
      <c r="F483" s="44"/>
      <c r="H483" s="44"/>
      <c r="I483" s="14"/>
      <c r="K483" s="5"/>
      <c r="L483" s="5"/>
    </row>
    <row r="484" spans="1:12">
      <c r="A484" s="13"/>
      <c r="B484" s="44"/>
      <c r="C484" s="44"/>
      <c r="D484" s="14"/>
      <c r="E484" s="48"/>
      <c r="F484" s="44"/>
      <c r="H484" s="44"/>
      <c r="I484" s="14"/>
      <c r="K484" s="5"/>
      <c r="L484" s="5"/>
    </row>
    <row r="485" spans="1:12">
      <c r="A485" s="13"/>
      <c r="B485" s="44"/>
      <c r="C485" s="44"/>
      <c r="D485" s="14"/>
      <c r="E485" s="48"/>
      <c r="F485" s="44"/>
      <c r="H485" s="44"/>
      <c r="I485" s="14"/>
      <c r="K485" s="5"/>
      <c r="L485" s="5"/>
    </row>
    <row r="486" spans="1:12">
      <c r="A486" s="13"/>
      <c r="B486" s="44"/>
      <c r="C486" s="44"/>
      <c r="D486" s="14"/>
      <c r="E486" s="48"/>
      <c r="F486" s="44"/>
      <c r="H486" s="44"/>
      <c r="I486" s="14"/>
      <c r="K486" s="5"/>
      <c r="L486" s="5"/>
    </row>
    <row r="487" spans="1:12">
      <c r="A487" s="13"/>
      <c r="B487" s="44"/>
      <c r="C487" s="44"/>
      <c r="D487" s="14"/>
      <c r="E487" s="48"/>
      <c r="F487" s="44"/>
      <c r="H487" s="44"/>
      <c r="I487" s="14"/>
      <c r="K487" s="5"/>
      <c r="L487" s="5"/>
    </row>
    <row r="488" spans="1:12">
      <c r="A488" s="13"/>
      <c r="B488" s="44"/>
      <c r="C488" s="44"/>
      <c r="D488" s="14"/>
      <c r="E488" s="48"/>
      <c r="F488" s="44"/>
      <c r="H488" s="44"/>
      <c r="I488" s="14"/>
      <c r="K488" s="5"/>
      <c r="L488" s="5"/>
    </row>
    <row r="489" spans="1:12">
      <c r="A489" s="13"/>
      <c r="B489" s="44"/>
      <c r="C489" s="44"/>
      <c r="D489" s="14"/>
      <c r="E489" s="48"/>
      <c r="F489" s="44"/>
      <c r="H489" s="44"/>
      <c r="I489" s="14"/>
      <c r="K489" s="5"/>
      <c r="L489" s="5"/>
    </row>
    <row r="490" spans="1:12">
      <c r="A490" s="13"/>
      <c r="B490" s="44"/>
      <c r="C490" s="44"/>
      <c r="D490" s="14"/>
      <c r="E490" s="48"/>
      <c r="F490" s="44"/>
      <c r="H490" s="44"/>
      <c r="I490" s="14"/>
      <c r="K490" s="5"/>
      <c r="L490" s="5"/>
    </row>
    <row r="491" spans="1:12">
      <c r="A491" s="13"/>
      <c r="B491" s="44"/>
      <c r="C491" s="44"/>
      <c r="D491" s="14"/>
      <c r="E491" s="48"/>
      <c r="F491" s="44"/>
      <c r="H491" s="44"/>
      <c r="I491" s="14"/>
      <c r="K491" s="5"/>
      <c r="L491" s="5"/>
    </row>
    <row r="492" spans="1:12">
      <c r="A492" s="13"/>
      <c r="B492" s="44"/>
      <c r="C492" s="44"/>
      <c r="D492" s="14"/>
      <c r="E492" s="48"/>
      <c r="F492" s="44"/>
      <c r="H492" s="44"/>
      <c r="I492" s="14"/>
      <c r="K492" s="5"/>
      <c r="L492" s="5"/>
    </row>
    <row r="493" spans="1:12">
      <c r="A493" s="13"/>
      <c r="B493" s="44"/>
      <c r="C493" s="44"/>
      <c r="D493" s="14"/>
      <c r="E493" s="48"/>
      <c r="F493" s="44"/>
      <c r="H493" s="44"/>
      <c r="I493" s="14"/>
      <c r="K493" s="5"/>
      <c r="L493" s="5"/>
    </row>
    <row r="494" spans="1:12">
      <c r="A494" s="13"/>
      <c r="B494" s="44"/>
      <c r="C494" s="44"/>
      <c r="D494" s="14"/>
      <c r="E494" s="48"/>
      <c r="F494" s="44"/>
      <c r="H494" s="44"/>
      <c r="I494" s="14"/>
      <c r="K494" s="5"/>
      <c r="L494" s="5"/>
    </row>
    <row r="495" spans="1:12">
      <c r="A495" s="13"/>
      <c r="B495" s="44"/>
      <c r="C495" s="44"/>
      <c r="D495" s="14"/>
      <c r="E495" s="48"/>
      <c r="F495" s="44"/>
      <c r="H495" s="44"/>
      <c r="I495" s="14"/>
      <c r="K495" s="5"/>
      <c r="L495" s="5"/>
    </row>
    <row r="496" spans="1:12">
      <c r="A496" s="13"/>
      <c r="B496" s="44"/>
      <c r="C496" s="44"/>
      <c r="D496" s="14"/>
      <c r="E496" s="48"/>
      <c r="F496" s="44"/>
      <c r="H496" s="44"/>
      <c r="I496" s="14"/>
      <c r="K496" s="5"/>
      <c r="L496" s="5"/>
    </row>
    <row r="497" spans="1:12">
      <c r="A497" s="13"/>
      <c r="B497" s="44"/>
      <c r="C497" s="44"/>
      <c r="D497" s="14"/>
      <c r="E497" s="48"/>
      <c r="F497" s="44"/>
      <c r="H497" s="44"/>
      <c r="I497" s="14"/>
      <c r="K497" s="5"/>
      <c r="L497" s="5"/>
    </row>
    <row r="498" spans="1:12">
      <c r="A498" s="13"/>
      <c r="B498" s="44"/>
      <c r="C498" s="44"/>
      <c r="D498" s="14"/>
      <c r="E498" s="48"/>
      <c r="F498" s="44"/>
      <c r="H498" s="44"/>
      <c r="I498" s="14"/>
      <c r="K498" s="5"/>
      <c r="L498" s="5"/>
    </row>
    <row r="499" spans="1:12">
      <c r="A499" s="13"/>
      <c r="B499" s="44"/>
      <c r="C499" s="44"/>
      <c r="D499" s="14"/>
      <c r="E499" s="48"/>
      <c r="F499" s="44"/>
      <c r="H499" s="44"/>
      <c r="I499" s="14"/>
      <c r="K499" s="5"/>
      <c r="L499" s="5"/>
    </row>
    <row r="500" spans="1:12">
      <c r="A500" s="13"/>
      <c r="B500" s="44"/>
      <c r="C500" s="44"/>
      <c r="D500" s="14"/>
      <c r="E500" s="48"/>
      <c r="F500" s="44"/>
      <c r="H500" s="44"/>
      <c r="I500" s="14"/>
      <c r="K500" s="5"/>
      <c r="L500" s="5"/>
    </row>
    <row r="501" spans="1:12">
      <c r="A501" s="13"/>
      <c r="B501" s="44"/>
      <c r="C501" s="44"/>
      <c r="D501" s="14"/>
      <c r="E501" s="48"/>
      <c r="F501" s="44"/>
      <c r="H501" s="44"/>
      <c r="I501" s="14"/>
      <c r="K501" s="5"/>
      <c r="L501" s="5"/>
    </row>
    <row r="502" spans="1:12">
      <c r="A502" s="13"/>
      <c r="B502" s="44"/>
      <c r="C502" s="44"/>
      <c r="D502" s="14"/>
      <c r="E502" s="48"/>
      <c r="F502" s="44"/>
      <c r="H502" s="44"/>
      <c r="I502" s="14"/>
      <c r="K502" s="5"/>
      <c r="L502" s="5"/>
    </row>
    <row r="503" spans="1:12">
      <c r="A503" s="13"/>
      <c r="B503" s="44"/>
      <c r="C503" s="44"/>
      <c r="D503" s="14"/>
      <c r="E503" s="48"/>
      <c r="F503" s="44"/>
      <c r="H503" s="44"/>
      <c r="I503" s="14"/>
      <c r="K503" s="5"/>
      <c r="L503" s="5"/>
    </row>
    <row r="504" spans="1:12">
      <c r="A504" s="13"/>
      <c r="B504" s="44"/>
      <c r="C504" s="44"/>
      <c r="D504" s="14"/>
      <c r="E504" s="48"/>
      <c r="F504" s="44"/>
      <c r="H504" s="44"/>
      <c r="I504" s="14"/>
      <c r="K504" s="5"/>
      <c r="L504" s="5"/>
    </row>
    <row r="505" spans="1:12">
      <c r="A505" s="13"/>
      <c r="B505" s="44"/>
      <c r="C505" s="44"/>
      <c r="D505" s="14"/>
      <c r="E505" s="48"/>
      <c r="F505" s="44"/>
      <c r="H505" s="44"/>
      <c r="I505" s="14"/>
      <c r="K505" s="5"/>
      <c r="L505" s="5"/>
    </row>
    <row r="506" spans="1:12">
      <c r="A506" s="13"/>
      <c r="B506" s="44"/>
      <c r="C506" s="44"/>
      <c r="D506" s="14"/>
      <c r="E506" s="48"/>
      <c r="F506" s="44"/>
      <c r="H506" s="44"/>
      <c r="I506" s="14"/>
      <c r="K506" s="5"/>
      <c r="L506" s="5"/>
    </row>
    <row r="507" spans="1:12">
      <c r="A507" s="13"/>
      <c r="B507" s="44"/>
      <c r="C507" s="44"/>
      <c r="D507" s="14"/>
      <c r="E507" s="48"/>
      <c r="F507" s="44"/>
      <c r="H507" s="44"/>
      <c r="I507" s="14"/>
      <c r="K507" s="5"/>
      <c r="L507" s="5"/>
    </row>
    <row r="508" spans="1:12">
      <c r="A508" s="13"/>
      <c r="B508" s="44"/>
      <c r="C508" s="44"/>
      <c r="D508" s="14"/>
      <c r="E508" s="48"/>
      <c r="F508" s="44"/>
      <c r="H508" s="44"/>
      <c r="I508" s="14"/>
      <c r="K508" s="5"/>
      <c r="L508" s="5"/>
    </row>
    <row r="509" spans="1:12">
      <c r="A509" s="13"/>
      <c r="B509" s="44"/>
      <c r="C509" s="44"/>
      <c r="D509" s="14"/>
      <c r="E509" s="48"/>
      <c r="F509" s="44"/>
      <c r="H509" s="44"/>
      <c r="I509" s="14"/>
      <c r="K509" s="5"/>
      <c r="L509" s="5"/>
    </row>
    <row r="510" spans="1:12">
      <c r="A510" s="13"/>
      <c r="B510" s="44"/>
      <c r="C510" s="44"/>
      <c r="D510" s="14"/>
      <c r="E510" s="48"/>
      <c r="F510" s="44"/>
      <c r="H510" s="44"/>
      <c r="I510" s="14"/>
      <c r="K510" s="5"/>
      <c r="L510" s="5"/>
    </row>
    <row r="511" spans="1:12">
      <c r="A511" s="13"/>
      <c r="B511" s="44"/>
      <c r="C511" s="44"/>
      <c r="D511" s="14"/>
      <c r="E511" s="48"/>
      <c r="F511" s="44"/>
      <c r="H511" s="44"/>
      <c r="I511" s="14"/>
      <c r="K511" s="5"/>
      <c r="L511" s="5"/>
    </row>
    <row r="512" spans="1:12">
      <c r="A512" s="13"/>
      <c r="B512" s="44"/>
      <c r="C512" s="44"/>
      <c r="D512" s="14"/>
      <c r="E512" s="48"/>
      <c r="F512" s="44"/>
      <c r="H512" s="44"/>
      <c r="K512" s="5"/>
      <c r="L512" s="5"/>
    </row>
    <row r="513" spans="1:12">
      <c r="A513" s="13"/>
      <c r="B513" s="44"/>
      <c r="C513" s="44"/>
      <c r="D513" s="14"/>
      <c r="E513" s="48"/>
      <c r="F513" s="44"/>
      <c r="H513" s="44"/>
      <c r="K513" s="5"/>
      <c r="L513" s="5"/>
    </row>
    <row r="514" spans="1:12">
      <c r="A514" s="13"/>
      <c r="B514" s="44"/>
      <c r="C514" s="44"/>
      <c r="D514" s="14"/>
      <c r="E514" s="48"/>
      <c r="F514" s="44"/>
      <c r="H514" s="44"/>
      <c r="K514" s="5"/>
      <c r="L514" s="5"/>
    </row>
    <row r="515" spans="1:12">
      <c r="A515" s="13"/>
      <c r="B515" s="44"/>
      <c r="C515" s="44"/>
      <c r="D515" s="14"/>
      <c r="E515" s="48"/>
      <c r="F515" s="44"/>
      <c r="H515" s="44"/>
      <c r="K515" s="5"/>
      <c r="L515" s="5"/>
    </row>
    <row r="516" spans="1:12">
      <c r="A516" s="13"/>
      <c r="B516" s="44"/>
      <c r="C516" s="44"/>
      <c r="D516" s="14"/>
      <c r="E516" s="48"/>
      <c r="F516" s="44"/>
      <c r="H516" s="44"/>
      <c r="K516" s="5"/>
      <c r="L516" s="5"/>
    </row>
    <row r="517" spans="1:12">
      <c r="A517" s="13"/>
      <c r="B517" s="44"/>
      <c r="C517" s="44"/>
      <c r="D517" s="14"/>
      <c r="E517" s="48"/>
      <c r="F517" s="44"/>
      <c r="H517" s="44"/>
      <c r="K517" s="5"/>
      <c r="L517" s="5"/>
    </row>
    <row r="518" spans="1:12">
      <c r="A518" s="13"/>
      <c r="B518" s="44"/>
      <c r="C518" s="44"/>
      <c r="D518" s="14"/>
      <c r="E518" s="48"/>
      <c r="F518" s="44"/>
      <c r="H518" s="44"/>
      <c r="K518" s="5"/>
      <c r="L518" s="5"/>
    </row>
    <row r="519" spans="1:12">
      <c r="A519" s="13"/>
      <c r="B519" s="44"/>
      <c r="C519" s="44"/>
      <c r="D519" s="14"/>
      <c r="E519" s="48"/>
      <c r="F519" s="44"/>
      <c r="H519" s="44"/>
      <c r="K519" s="5"/>
      <c r="L519" s="5"/>
    </row>
    <row r="520" spans="1:12">
      <c r="A520" s="13"/>
      <c r="B520" s="44"/>
      <c r="C520" s="44"/>
      <c r="D520" s="14"/>
      <c r="E520" s="48"/>
      <c r="F520" s="44"/>
      <c r="H520" s="44"/>
      <c r="K520" s="5"/>
      <c r="L520" s="5"/>
    </row>
    <row r="521" spans="1:12">
      <c r="A521" s="13"/>
      <c r="B521" s="44"/>
      <c r="C521" s="44"/>
      <c r="D521" s="14"/>
      <c r="E521" s="48"/>
      <c r="F521" s="44"/>
      <c r="H521" s="44"/>
      <c r="K521" s="5"/>
      <c r="L521" s="5"/>
    </row>
    <row r="522" spans="1:12">
      <c r="A522" s="13"/>
      <c r="B522" s="44"/>
      <c r="C522" s="44"/>
      <c r="D522" s="14"/>
      <c r="E522" s="48"/>
      <c r="F522" s="44"/>
      <c r="H522" s="44"/>
      <c r="I522" s="14"/>
      <c r="K522" s="5"/>
      <c r="L522" s="5"/>
    </row>
    <row r="523" spans="1:12">
      <c r="A523" s="13"/>
      <c r="B523" s="44"/>
      <c r="C523" s="44"/>
      <c r="D523" s="14"/>
      <c r="E523" s="48"/>
      <c r="F523" s="44"/>
      <c r="H523" s="44"/>
      <c r="I523" s="14"/>
      <c r="K523" s="5"/>
      <c r="L523" s="5"/>
    </row>
    <row r="524" spans="1:12">
      <c r="A524" s="13"/>
      <c r="B524" s="44"/>
      <c r="C524" s="44"/>
      <c r="D524" s="14"/>
      <c r="E524" s="48"/>
      <c r="F524" s="44"/>
      <c r="H524" s="44"/>
      <c r="K524" s="5"/>
      <c r="L524" s="5"/>
    </row>
    <row r="525" spans="1:12">
      <c r="A525" s="13"/>
      <c r="B525" s="44"/>
      <c r="C525" s="44"/>
      <c r="D525" s="14"/>
      <c r="E525" s="48"/>
      <c r="F525" s="44"/>
      <c r="H525" s="44"/>
      <c r="K525" s="5"/>
      <c r="L525" s="5"/>
    </row>
    <row r="526" spans="1:12">
      <c r="A526" s="13"/>
      <c r="B526" s="44"/>
      <c r="C526" s="44"/>
      <c r="D526" s="14"/>
      <c r="E526" s="48"/>
      <c r="F526" s="44"/>
      <c r="H526" s="44"/>
      <c r="K526" s="5"/>
      <c r="L526" s="5"/>
    </row>
    <row r="527" spans="1:12">
      <c r="A527" s="13"/>
      <c r="B527" s="44"/>
      <c r="C527" s="44"/>
      <c r="D527" s="14"/>
      <c r="E527" s="48"/>
      <c r="F527" s="44"/>
      <c r="H527" s="44"/>
      <c r="K527" s="5"/>
      <c r="L527" s="5"/>
    </row>
    <row r="528" spans="1:12">
      <c r="A528" s="13"/>
      <c r="B528" s="44"/>
      <c r="C528" s="44"/>
      <c r="D528" s="14"/>
      <c r="E528" s="48"/>
      <c r="F528" s="44"/>
      <c r="H528" s="44"/>
      <c r="K528" s="5"/>
      <c r="L528" s="5"/>
    </row>
    <row r="529" spans="1:12">
      <c r="A529" s="13"/>
      <c r="B529" s="44"/>
      <c r="C529" s="44"/>
      <c r="D529" s="14"/>
      <c r="E529" s="48"/>
      <c r="F529" s="44"/>
      <c r="H529" s="44"/>
      <c r="K529" s="5"/>
      <c r="L529" s="5"/>
    </row>
    <row r="530" spans="1:12">
      <c r="A530" s="13"/>
      <c r="B530" s="44"/>
      <c r="C530" s="44"/>
      <c r="D530" s="14"/>
      <c r="E530" s="48"/>
      <c r="F530" s="44"/>
      <c r="H530" s="44"/>
      <c r="K530" s="5"/>
      <c r="L530" s="5"/>
    </row>
    <row r="531" spans="1:12">
      <c r="A531" s="13"/>
      <c r="B531" s="44"/>
      <c r="C531" s="44"/>
      <c r="D531" s="14"/>
      <c r="E531" s="48"/>
      <c r="F531" s="44"/>
      <c r="H531" s="44"/>
      <c r="K531" s="5"/>
      <c r="L531" s="5"/>
    </row>
    <row r="532" spans="1:12">
      <c r="A532" s="13"/>
      <c r="B532" s="44"/>
      <c r="C532" s="44"/>
      <c r="D532" s="14"/>
      <c r="E532" s="48"/>
      <c r="F532" s="44"/>
      <c r="H532" s="44"/>
      <c r="K532" s="5"/>
      <c r="L532" s="5"/>
    </row>
    <row r="533" spans="1:12">
      <c r="A533" s="13"/>
      <c r="B533" s="44"/>
      <c r="C533" s="44"/>
      <c r="D533" s="14"/>
      <c r="E533" s="48"/>
      <c r="F533" s="44"/>
      <c r="H533" s="44"/>
      <c r="K533" s="5"/>
      <c r="L533" s="5"/>
    </row>
    <row r="534" spans="1:12">
      <c r="A534" s="13"/>
      <c r="B534" s="44"/>
      <c r="C534" s="44"/>
      <c r="D534" s="14"/>
      <c r="E534" s="48"/>
      <c r="F534" s="44"/>
      <c r="H534" s="44"/>
      <c r="I534" s="14"/>
      <c r="K534" s="5"/>
      <c r="L534" s="5"/>
    </row>
    <row r="535" spans="1:12">
      <c r="A535" s="13"/>
      <c r="B535" s="44"/>
      <c r="C535" s="44"/>
      <c r="D535" s="14"/>
      <c r="E535" s="48"/>
      <c r="F535" s="44"/>
      <c r="H535" s="44"/>
      <c r="I535" s="14"/>
      <c r="K535" s="5"/>
      <c r="L535" s="5"/>
    </row>
    <row r="536" spans="1:12">
      <c r="A536" s="13"/>
      <c r="B536" s="44"/>
      <c r="C536" s="44"/>
      <c r="D536" s="14"/>
      <c r="E536" s="48"/>
      <c r="F536" s="44"/>
      <c r="H536" s="44"/>
      <c r="K536" s="5"/>
      <c r="L536" s="5"/>
    </row>
    <row r="537" spans="1:12">
      <c r="A537" s="13"/>
      <c r="B537" s="44"/>
      <c r="C537" s="44"/>
      <c r="D537" s="14"/>
      <c r="E537" s="48"/>
      <c r="F537" s="44"/>
      <c r="H537" s="44"/>
      <c r="K537" s="5"/>
      <c r="L537" s="5"/>
    </row>
    <row r="538" spans="1:12">
      <c r="A538" s="13"/>
      <c r="B538" s="44"/>
      <c r="C538" s="44"/>
      <c r="D538" s="14"/>
      <c r="E538" s="48"/>
      <c r="F538" s="44"/>
      <c r="H538" s="44"/>
      <c r="K538" s="5"/>
      <c r="L538" s="5"/>
    </row>
    <row r="539" spans="1:12">
      <c r="A539" s="13"/>
      <c r="B539" s="44"/>
      <c r="C539" s="44"/>
      <c r="D539" s="14"/>
      <c r="E539" s="48"/>
      <c r="F539" s="44"/>
      <c r="H539" s="44"/>
      <c r="K539" s="5"/>
      <c r="L539" s="5"/>
    </row>
    <row r="540" spans="1:12">
      <c r="A540" s="13"/>
      <c r="B540" s="44"/>
      <c r="C540" s="44"/>
      <c r="D540" s="14"/>
      <c r="E540" s="48"/>
      <c r="F540" s="44"/>
      <c r="H540" s="44"/>
      <c r="K540" s="5"/>
      <c r="L540" s="5"/>
    </row>
    <row r="541" spans="1:12">
      <c r="A541" s="13"/>
      <c r="B541" s="44"/>
      <c r="C541" s="44"/>
      <c r="D541" s="14"/>
      <c r="E541" s="48"/>
      <c r="F541" s="44"/>
      <c r="H541" s="44"/>
      <c r="K541" s="5"/>
      <c r="L541" s="5"/>
    </row>
    <row r="542" spans="1:12">
      <c r="A542" s="13"/>
      <c r="B542" s="44"/>
      <c r="C542" s="44"/>
      <c r="D542" s="14"/>
      <c r="E542" s="48"/>
      <c r="F542" s="44"/>
      <c r="H542" s="44"/>
      <c r="K542" s="5"/>
      <c r="L542" s="5"/>
    </row>
    <row r="543" spans="1:12">
      <c r="A543" s="13"/>
      <c r="B543" s="44"/>
      <c r="C543" s="44"/>
      <c r="D543" s="14"/>
      <c r="E543" s="48"/>
      <c r="F543" s="44"/>
      <c r="H543" s="44"/>
      <c r="K543" s="5"/>
      <c r="L543" s="5"/>
    </row>
    <row r="544" spans="1:12">
      <c r="A544" s="13"/>
      <c r="B544" s="44"/>
      <c r="C544" s="44"/>
      <c r="D544" s="14"/>
      <c r="E544" s="48"/>
      <c r="F544" s="44"/>
      <c r="H544" s="44"/>
      <c r="K544" s="5"/>
      <c r="L544" s="5"/>
    </row>
    <row r="545" spans="1:12">
      <c r="A545" s="13"/>
      <c r="B545" s="44"/>
      <c r="C545" s="44"/>
      <c r="D545" s="14"/>
      <c r="E545" s="48"/>
      <c r="F545" s="44"/>
      <c r="H545" s="44"/>
      <c r="K545" s="5"/>
      <c r="L545" s="5"/>
    </row>
    <row r="546" spans="1:12">
      <c r="A546" s="13"/>
      <c r="B546" s="44"/>
      <c r="C546" s="44"/>
      <c r="D546" s="14"/>
      <c r="E546" s="48"/>
      <c r="F546" s="44"/>
      <c r="H546" s="44"/>
      <c r="I546" s="14"/>
      <c r="K546" s="5"/>
      <c r="L546" s="5"/>
    </row>
    <row r="547" spans="1:12">
      <c r="A547" s="13"/>
      <c r="B547" s="44"/>
      <c r="C547" s="44"/>
      <c r="E547" s="48"/>
      <c r="F547" s="44"/>
      <c r="H547" s="44"/>
      <c r="K547" s="5"/>
      <c r="L547" s="5"/>
    </row>
    <row r="548" spans="1:12">
      <c r="A548" s="13"/>
      <c r="B548" s="44"/>
      <c r="C548" s="44"/>
      <c r="E548" s="48"/>
      <c r="F548" s="44"/>
      <c r="H548" s="44"/>
      <c r="K548" s="5"/>
      <c r="L548" s="5"/>
    </row>
    <row r="549" spans="1:12">
      <c r="A549" s="13"/>
      <c r="B549" s="44"/>
      <c r="C549" s="44"/>
      <c r="E549" s="48"/>
      <c r="F549" s="44"/>
      <c r="H549" s="44"/>
      <c r="K549" s="5"/>
      <c r="L549" s="5"/>
    </row>
    <row r="550" spans="1:12">
      <c r="A550" s="13"/>
      <c r="B550" s="44"/>
      <c r="C550" s="44"/>
      <c r="E550" s="48"/>
      <c r="F550" s="44"/>
      <c r="H550" s="44"/>
      <c r="K550" s="5"/>
      <c r="L550" s="5"/>
    </row>
    <row r="551" spans="1:12">
      <c r="A551" s="13"/>
      <c r="B551" s="44"/>
      <c r="C551" s="44"/>
      <c r="E551" s="48"/>
      <c r="F551" s="44"/>
      <c r="H551" s="44"/>
      <c r="K551" s="5"/>
      <c r="L551" s="5"/>
    </row>
    <row r="552" spans="1:12">
      <c r="A552" s="13"/>
      <c r="B552" s="44"/>
      <c r="C552" s="44"/>
      <c r="E552" s="48"/>
      <c r="F552" s="44"/>
      <c r="H552" s="44"/>
      <c r="K552" s="5"/>
      <c r="L552" s="5"/>
    </row>
    <row r="553" spans="1:12">
      <c r="A553" s="13"/>
      <c r="B553" s="44"/>
      <c r="C553" s="44"/>
      <c r="E553" s="48"/>
      <c r="F553" s="44"/>
      <c r="H553" s="44"/>
      <c r="K553" s="5"/>
      <c r="L553" s="5"/>
    </row>
    <row r="554" spans="1:12">
      <c r="A554" s="13"/>
      <c r="B554" s="44"/>
      <c r="C554" s="44"/>
      <c r="E554" s="48"/>
      <c r="F554" s="44"/>
      <c r="H554" s="44"/>
      <c r="K554" s="5"/>
      <c r="L554" s="5"/>
    </row>
    <row r="555" spans="1:12">
      <c r="A555" s="13"/>
      <c r="B555" s="44"/>
      <c r="C555" s="44"/>
      <c r="E555" s="48"/>
      <c r="F555" s="44"/>
      <c r="H555" s="44"/>
      <c r="K555" s="5"/>
      <c r="L555" s="5"/>
    </row>
    <row r="556" spans="1:12">
      <c r="A556" s="13"/>
      <c r="B556" s="44"/>
      <c r="C556" s="44"/>
      <c r="E556" s="48"/>
      <c r="F556" s="44"/>
      <c r="H556" s="44"/>
      <c r="K556" s="5"/>
      <c r="L556" s="5"/>
    </row>
    <row r="557" spans="1:12">
      <c r="A557" s="13"/>
      <c r="B557" s="44"/>
      <c r="C557" s="44"/>
      <c r="E557" s="48"/>
      <c r="F557" s="44"/>
      <c r="H557" s="44"/>
      <c r="K557" s="5"/>
      <c r="L557" s="5"/>
    </row>
    <row r="558" spans="1:12">
      <c r="A558" s="13"/>
      <c r="B558" s="44"/>
      <c r="C558" s="44"/>
      <c r="D558" s="14"/>
      <c r="E558" s="48"/>
      <c r="F558" s="44"/>
      <c r="H558" s="44"/>
      <c r="I558" s="14"/>
      <c r="K558" s="5"/>
      <c r="L558" s="5"/>
    </row>
    <row r="559" spans="1:12">
      <c r="A559" s="13"/>
      <c r="B559" s="44"/>
      <c r="C559" s="44"/>
      <c r="E559" s="48"/>
      <c r="F559" s="44"/>
      <c r="H559" s="44"/>
      <c r="K559" s="5"/>
      <c r="L559" s="5"/>
    </row>
    <row r="560" spans="1:12">
      <c r="A560" s="13"/>
      <c r="B560" s="44"/>
      <c r="C560" s="44"/>
      <c r="E560" s="48"/>
      <c r="F560" s="44"/>
      <c r="H560" s="44"/>
      <c r="K560" s="5"/>
      <c r="L560" s="5"/>
    </row>
    <row r="561" spans="1:12">
      <c r="A561" s="13"/>
      <c r="B561" s="44"/>
      <c r="C561" s="44"/>
      <c r="E561" s="48"/>
      <c r="F561" s="44"/>
      <c r="H561" s="44"/>
      <c r="K561" s="5"/>
      <c r="L561" s="5"/>
    </row>
    <row r="562" spans="1:12">
      <c r="A562" s="13"/>
      <c r="B562" s="44"/>
      <c r="C562" s="44"/>
      <c r="E562" s="48"/>
      <c r="F562" s="44"/>
      <c r="H562" s="44"/>
      <c r="K562" s="5"/>
      <c r="L562" s="5"/>
    </row>
    <row r="563" spans="1:12">
      <c r="A563" s="13"/>
      <c r="B563" s="44"/>
      <c r="C563" s="44"/>
      <c r="E563" s="48"/>
      <c r="F563" s="44"/>
      <c r="H563" s="44"/>
      <c r="K563" s="5"/>
      <c r="L563" s="5"/>
    </row>
    <row r="564" spans="1:12">
      <c r="A564" s="13"/>
      <c r="B564" s="44"/>
      <c r="C564" s="44"/>
      <c r="E564" s="48"/>
      <c r="F564" s="44"/>
      <c r="H564" s="44"/>
      <c r="K564" s="5"/>
      <c r="L564" s="5"/>
    </row>
    <row r="565" spans="1:12">
      <c r="A565" s="13"/>
      <c r="B565" s="44"/>
      <c r="C565" s="44"/>
      <c r="E565" s="48"/>
      <c r="F565" s="44"/>
      <c r="H565" s="44"/>
      <c r="K565" s="5"/>
      <c r="L565" s="5"/>
    </row>
    <row r="566" spans="1:12">
      <c r="A566" s="13"/>
      <c r="B566" s="44"/>
      <c r="C566" s="44"/>
      <c r="E566" s="48"/>
      <c r="F566" s="44"/>
      <c r="H566" s="44"/>
      <c r="K566" s="5"/>
      <c r="L566" s="5"/>
    </row>
    <row r="567" spans="1:12">
      <c r="A567" s="13"/>
      <c r="B567" s="44"/>
      <c r="C567" s="44"/>
      <c r="E567" s="48"/>
      <c r="F567" s="44"/>
      <c r="H567" s="44"/>
      <c r="K567" s="5"/>
      <c r="L567" s="5"/>
    </row>
    <row r="568" spans="1:12">
      <c r="A568" s="13"/>
      <c r="B568" s="44"/>
      <c r="C568" s="44"/>
      <c r="E568" s="48"/>
      <c r="F568" s="44"/>
      <c r="H568" s="44"/>
      <c r="K568" s="5"/>
      <c r="L568" s="5"/>
    </row>
    <row r="569" spans="1:12">
      <c r="A569" s="13"/>
      <c r="B569" s="44"/>
      <c r="C569" s="44"/>
      <c r="E569" s="48"/>
      <c r="F569" s="44"/>
      <c r="H569" s="44"/>
      <c r="K569" s="5"/>
      <c r="L569" s="5"/>
    </row>
    <row r="570" spans="1:12">
      <c r="A570" s="13"/>
      <c r="B570" s="44"/>
      <c r="C570" s="44"/>
      <c r="D570" s="14"/>
      <c r="E570" s="48"/>
      <c r="F570" s="44"/>
      <c r="H570" s="44"/>
      <c r="I570" s="14"/>
      <c r="K570" s="5"/>
      <c r="L570" s="5"/>
    </row>
    <row r="571" spans="1:12">
      <c r="A571" s="13"/>
      <c r="B571" s="44"/>
      <c r="C571" s="44"/>
      <c r="E571" s="48"/>
      <c r="F571" s="44"/>
      <c r="H571" s="44"/>
      <c r="K571" s="5"/>
      <c r="L571" s="5"/>
    </row>
    <row r="572" spans="1:12">
      <c r="A572" s="13"/>
      <c r="B572" s="44"/>
      <c r="C572" s="44"/>
      <c r="E572" s="48"/>
      <c r="F572" s="44"/>
      <c r="H572" s="44"/>
      <c r="K572" s="5"/>
      <c r="L572" s="5"/>
    </row>
    <row r="573" spans="1:12">
      <c r="A573" s="13"/>
      <c r="B573" s="44"/>
      <c r="C573" s="44"/>
      <c r="E573" s="48"/>
      <c r="F573" s="44"/>
      <c r="H573" s="44"/>
      <c r="K573" s="5"/>
      <c r="L573" s="5"/>
    </row>
    <row r="574" spans="1:12">
      <c r="A574" s="13"/>
      <c r="B574" s="44"/>
      <c r="C574" s="44"/>
      <c r="E574" s="48"/>
      <c r="F574" s="44"/>
      <c r="H574" s="44"/>
      <c r="K574" s="5"/>
      <c r="L574" s="5"/>
    </row>
    <row r="575" spans="1:12">
      <c r="A575" s="13"/>
      <c r="B575" s="44"/>
      <c r="C575" s="44"/>
      <c r="E575" s="48"/>
      <c r="F575" s="44"/>
      <c r="H575" s="44"/>
      <c r="K575" s="5"/>
      <c r="L575" s="5"/>
    </row>
    <row r="576" spans="1:12">
      <c r="A576" s="13"/>
      <c r="B576" s="44"/>
      <c r="C576" s="44"/>
      <c r="E576" s="48"/>
      <c r="F576" s="44"/>
      <c r="H576" s="44"/>
      <c r="K576" s="5"/>
      <c r="L576" s="5"/>
    </row>
    <row r="577" spans="1:12">
      <c r="A577" s="13"/>
      <c r="B577" s="44"/>
      <c r="C577" s="44"/>
      <c r="E577" s="48"/>
      <c r="F577" s="44"/>
      <c r="H577" s="44"/>
      <c r="K577" s="5"/>
      <c r="L577" s="5"/>
    </row>
    <row r="578" spans="1:12">
      <c r="A578" s="13"/>
      <c r="B578" s="44"/>
      <c r="C578" s="44"/>
      <c r="E578" s="48"/>
      <c r="F578" s="44"/>
      <c r="H578" s="44"/>
      <c r="K578" s="5"/>
      <c r="L578" s="5"/>
    </row>
    <row r="579" spans="1:12">
      <c r="A579" s="13"/>
      <c r="B579" s="44"/>
      <c r="C579" s="44"/>
      <c r="E579" s="48"/>
      <c r="F579" s="44"/>
      <c r="H579" s="44"/>
      <c r="K579" s="5"/>
      <c r="L579" s="5"/>
    </row>
    <row r="580" spans="1:12">
      <c r="A580" s="13"/>
      <c r="B580" s="44"/>
      <c r="C580" s="44"/>
      <c r="E580" s="48"/>
      <c r="F580" s="44"/>
      <c r="H580" s="44"/>
      <c r="K580" s="5"/>
      <c r="L580" s="5"/>
    </row>
    <row r="581" spans="1:12">
      <c r="A581" s="13"/>
      <c r="B581" s="44"/>
      <c r="C581" s="44"/>
      <c r="E581" s="48"/>
      <c r="F581" s="44"/>
      <c r="H581" s="44"/>
      <c r="K581" s="5"/>
      <c r="L581" s="5"/>
    </row>
    <row r="582" spans="1:12">
      <c r="A582" s="13"/>
      <c r="B582" s="44"/>
      <c r="C582" s="44"/>
      <c r="D582" s="14"/>
      <c r="E582" s="48"/>
      <c r="F582" s="44"/>
      <c r="H582" s="44"/>
      <c r="I582" s="14"/>
      <c r="K582" s="5"/>
      <c r="L582" s="5"/>
    </row>
    <row r="583" spans="1:12">
      <c r="A583" s="13"/>
      <c r="B583" s="44"/>
      <c r="C583" s="44"/>
      <c r="E583" s="48"/>
      <c r="F583" s="44"/>
      <c r="H583" s="44"/>
      <c r="K583" s="5"/>
      <c r="L583" s="5"/>
    </row>
    <row r="584" spans="1:12">
      <c r="A584" s="13"/>
      <c r="B584" s="44"/>
      <c r="C584" s="44"/>
      <c r="E584" s="48"/>
      <c r="F584" s="44"/>
      <c r="H584" s="44"/>
      <c r="K584" s="5"/>
      <c r="L584" s="5"/>
    </row>
    <row r="585" spans="1:12">
      <c r="A585" s="13"/>
      <c r="B585" s="44"/>
      <c r="C585" s="44"/>
      <c r="E585" s="48"/>
      <c r="F585" s="44"/>
      <c r="H585" s="44"/>
      <c r="K585" s="5"/>
      <c r="L585" s="5"/>
    </row>
    <row r="586" spans="1:12">
      <c r="A586" s="13"/>
      <c r="B586" s="44"/>
      <c r="C586" s="44"/>
      <c r="E586" s="48"/>
      <c r="F586" s="44"/>
      <c r="H586" s="44"/>
      <c r="K586" s="5"/>
      <c r="L586" s="5"/>
    </row>
    <row r="587" spans="1:12">
      <c r="A587" s="13"/>
      <c r="B587" s="44"/>
      <c r="C587" s="44"/>
      <c r="E587" s="48"/>
      <c r="F587" s="44"/>
      <c r="H587" s="44"/>
      <c r="K587" s="5"/>
      <c r="L587" s="5"/>
    </row>
    <row r="588" spans="1:12">
      <c r="A588" s="13"/>
      <c r="B588" s="44"/>
      <c r="C588" s="44"/>
      <c r="E588" s="48"/>
      <c r="F588" s="44"/>
      <c r="H588" s="44"/>
      <c r="K588" s="5"/>
      <c r="L588" s="5"/>
    </row>
    <row r="589" spans="1:12">
      <c r="A589" s="13"/>
      <c r="B589" s="44"/>
      <c r="C589" s="44"/>
      <c r="E589" s="48"/>
      <c r="F589" s="44"/>
      <c r="H589" s="44"/>
      <c r="K589" s="5"/>
      <c r="L589" s="5"/>
    </row>
    <row r="590" spans="1:12">
      <c r="A590" s="13"/>
      <c r="B590" s="44"/>
      <c r="C590" s="44"/>
      <c r="E590" s="48"/>
      <c r="F590" s="44"/>
      <c r="H590" s="44"/>
      <c r="K590" s="5"/>
      <c r="L590" s="5"/>
    </row>
    <row r="591" spans="1:12">
      <c r="A591" s="13"/>
      <c r="B591" s="44"/>
      <c r="C591" s="44"/>
      <c r="E591" s="48"/>
      <c r="F591" s="44"/>
      <c r="H591" s="44"/>
      <c r="K591" s="5"/>
      <c r="L591" s="5"/>
    </row>
    <row r="592" spans="1:12">
      <c r="A592" s="13"/>
      <c r="B592" s="44"/>
      <c r="C592" s="44"/>
      <c r="E592" s="48"/>
      <c r="F592" s="44"/>
      <c r="H592" s="44"/>
      <c r="K592" s="5"/>
      <c r="L592" s="5"/>
    </row>
    <row r="593" spans="1:12">
      <c r="A593" s="13"/>
      <c r="B593" s="44"/>
      <c r="C593" s="44"/>
      <c r="E593" s="48"/>
      <c r="F593" s="44"/>
      <c r="H593" s="44"/>
      <c r="K593" s="5"/>
      <c r="L593" s="5"/>
    </row>
    <row r="594" spans="1:12">
      <c r="A594" s="13"/>
      <c r="B594" s="44"/>
      <c r="C594" s="44"/>
      <c r="D594" s="14"/>
      <c r="E594" s="48"/>
      <c r="F594" s="44"/>
      <c r="H594" s="44"/>
      <c r="I594" s="14"/>
      <c r="K594" s="5"/>
      <c r="L594" s="5"/>
    </row>
    <row r="595" spans="1:12">
      <c r="A595" s="13"/>
      <c r="B595" s="44"/>
      <c r="C595" s="44"/>
      <c r="D595" s="14"/>
      <c r="F595" s="44"/>
      <c r="H595" s="44"/>
      <c r="I595" s="14"/>
      <c r="K595" s="5"/>
      <c r="L595" s="5"/>
    </row>
    <row r="596" spans="1:12">
      <c r="A596" s="13"/>
      <c r="B596" s="44"/>
      <c r="C596" s="44"/>
      <c r="D596" s="14"/>
      <c r="F596" s="44"/>
      <c r="H596" s="44"/>
      <c r="I596" s="14"/>
      <c r="K596" s="5"/>
      <c r="L596" s="5"/>
    </row>
    <row r="597" spans="1:12">
      <c r="A597" s="13"/>
      <c r="B597" s="44"/>
      <c r="C597" s="44"/>
      <c r="D597" s="14"/>
      <c r="F597" s="44"/>
      <c r="H597" s="44"/>
      <c r="I597" s="14"/>
      <c r="K597" s="5"/>
      <c r="L597" s="5"/>
    </row>
    <row r="598" spans="1:12">
      <c r="A598" s="13"/>
      <c r="B598" s="44"/>
      <c r="C598" s="44"/>
      <c r="D598" s="14"/>
      <c r="F598" s="44"/>
      <c r="H598" s="44"/>
      <c r="I598" s="14"/>
      <c r="K598" s="5"/>
      <c r="L598" s="5"/>
    </row>
    <row r="599" spans="1:12">
      <c r="A599" s="13"/>
      <c r="B599" s="44"/>
      <c r="C599" s="44"/>
      <c r="D599" s="14"/>
      <c r="F599" s="44"/>
      <c r="H599" s="44"/>
      <c r="I599" s="14"/>
      <c r="K599" s="5"/>
      <c r="L599" s="5"/>
    </row>
    <row r="600" spans="1:12">
      <c r="A600" s="13"/>
      <c r="B600" s="44"/>
      <c r="C600" s="44"/>
      <c r="D600" s="14"/>
      <c r="F600" s="44"/>
      <c r="H600" s="44"/>
      <c r="I600" s="14"/>
      <c r="K600" s="5"/>
      <c r="L600" s="5"/>
    </row>
    <row r="601" spans="1:12">
      <c r="A601" s="13"/>
      <c r="B601" s="44"/>
      <c r="C601" s="44"/>
      <c r="D601" s="14"/>
      <c r="F601" s="44"/>
      <c r="H601" s="44"/>
      <c r="I601" s="14"/>
      <c r="K601" s="5"/>
      <c r="L601" s="5"/>
    </row>
    <row r="602" spans="1:12">
      <c r="A602" s="13"/>
      <c r="B602" s="44"/>
      <c r="C602" s="44"/>
      <c r="D602" s="14"/>
      <c r="F602" s="44"/>
      <c r="H602" s="44"/>
      <c r="I602" s="14"/>
      <c r="K602" s="5"/>
      <c r="L602" s="5"/>
    </row>
    <row r="603" spans="1:12">
      <c r="A603" s="13"/>
      <c r="B603" s="44"/>
      <c r="C603" s="44"/>
      <c r="D603" s="14"/>
      <c r="F603" s="44"/>
      <c r="H603" s="44"/>
      <c r="I603" s="14"/>
      <c r="K603" s="5"/>
      <c r="L603" s="5"/>
    </row>
    <row r="604" spans="1:12">
      <c r="A604" s="13"/>
      <c r="B604" s="44"/>
      <c r="C604" s="44"/>
      <c r="D604" s="14"/>
      <c r="F604" s="44"/>
      <c r="H604" s="44"/>
      <c r="I604" s="14"/>
      <c r="K604" s="5"/>
      <c r="L604" s="5"/>
    </row>
    <row r="605" spans="1:12">
      <c r="A605" s="13"/>
      <c r="B605" s="44"/>
      <c r="C605" s="44"/>
      <c r="D605" s="14"/>
      <c r="F605" s="44"/>
      <c r="H605" s="44"/>
      <c r="I605" s="14"/>
      <c r="K605" s="5"/>
      <c r="L605" s="5"/>
    </row>
    <row r="606" spans="1:12">
      <c r="A606" s="13"/>
      <c r="B606" s="44"/>
      <c r="C606" s="44"/>
      <c r="D606" s="14"/>
      <c r="F606" s="44"/>
      <c r="H606" s="44"/>
      <c r="I606" s="14"/>
      <c r="K606" s="5"/>
      <c r="L606" s="5"/>
    </row>
    <row r="607" spans="1:12">
      <c r="A607" s="13"/>
      <c r="B607" s="44"/>
      <c r="C607" s="44"/>
      <c r="D607" s="14"/>
      <c r="F607" s="44"/>
      <c r="H607" s="44"/>
      <c r="I607" s="14"/>
      <c r="K607" s="5"/>
      <c r="L607" s="5"/>
    </row>
    <row r="608" spans="1:12">
      <c r="A608" s="13"/>
      <c r="B608" s="44"/>
      <c r="C608" s="44"/>
      <c r="D608" s="14"/>
      <c r="F608" s="44"/>
      <c r="H608" s="44"/>
      <c r="I608" s="14"/>
    </row>
    <row r="609" spans="1:9">
      <c r="A609" s="13"/>
      <c r="B609" s="44"/>
      <c r="C609" s="44"/>
      <c r="D609" s="14"/>
      <c r="F609" s="44"/>
      <c r="H609" s="44"/>
      <c r="I609" s="14"/>
    </row>
    <row r="610" spans="1:9">
      <c r="A610" s="13"/>
      <c r="B610" s="44"/>
      <c r="C610" s="44"/>
      <c r="D610" s="14"/>
      <c r="F610" s="44"/>
      <c r="H610" s="44"/>
      <c r="I610" s="14"/>
    </row>
    <row r="611" spans="1:9">
      <c r="A611" s="13"/>
      <c r="B611" s="44"/>
      <c r="C611" s="44"/>
      <c r="F611" s="44"/>
      <c r="H611" s="44"/>
      <c r="I611" s="14"/>
    </row>
    <row r="612" spans="1:9">
      <c r="A612" s="13"/>
      <c r="B612" s="44"/>
      <c r="C612" s="44"/>
      <c r="F612" s="44"/>
      <c r="H612" s="44"/>
      <c r="I612" s="14"/>
    </row>
    <row r="613" spans="1:9">
      <c r="A613" s="13"/>
      <c r="B613" s="44"/>
      <c r="C613" s="44"/>
      <c r="F613" s="44"/>
      <c r="H613" s="44"/>
      <c r="I613" s="14"/>
    </row>
    <row r="614" spans="1:9">
      <c r="A614" s="13"/>
      <c r="B614" s="44"/>
      <c r="C614" s="44"/>
      <c r="F614" s="44"/>
      <c r="H614" s="44"/>
      <c r="I614" s="14"/>
    </row>
    <row r="615" spans="1:9">
      <c r="A615" s="13"/>
      <c r="B615" s="44"/>
      <c r="C615" s="44"/>
      <c r="F615" s="44"/>
      <c r="H615" s="44"/>
      <c r="I615" s="14"/>
    </row>
    <row r="616" spans="1:9">
      <c r="A616" s="13"/>
      <c r="B616" s="44"/>
      <c r="C616" s="44"/>
      <c r="F616" s="44"/>
      <c r="H616" s="44"/>
      <c r="I616" s="14"/>
    </row>
    <row r="617" spans="1:9">
      <c r="A617" s="13"/>
      <c r="B617" s="44"/>
      <c r="C617" s="44"/>
      <c r="F617" s="44"/>
      <c r="H617" s="44"/>
      <c r="I617" s="14"/>
    </row>
    <row r="618" spans="1:9">
      <c r="A618" s="13"/>
      <c r="B618" s="44"/>
      <c r="C618" s="44"/>
      <c r="F618" s="44"/>
      <c r="H618" s="44"/>
      <c r="I618" s="14"/>
    </row>
    <row r="619" spans="1:9">
      <c r="A619" s="13"/>
      <c r="B619" s="44"/>
      <c r="C619" s="44"/>
      <c r="F619" s="44"/>
      <c r="H619" s="44"/>
    </row>
    <row r="620" spans="1:9">
      <c r="A620" s="13"/>
      <c r="B620" s="44"/>
      <c r="C620" s="44"/>
      <c r="F620" s="44"/>
      <c r="H620" s="44"/>
    </row>
    <row r="621" spans="1:9">
      <c r="A621" s="13"/>
    </row>
    <row r="622" spans="1:9">
      <c r="A622" s="13"/>
    </row>
    <row r="623" spans="1:9">
      <c r="A623" s="13"/>
    </row>
  </sheetData>
  <mergeCells count="2">
    <mergeCell ref="B5:D5"/>
    <mergeCell ref="F5:I5"/>
  </mergeCells>
  <phoneticPr fontId="21" type="noConversion"/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FC52-B8DB-4CF1-8D0B-75181F5092C3}">
  <dimension ref="A1:L266"/>
  <sheetViews>
    <sheetView workbookViewId="0">
      <pane ySplit="7" topLeftCell="A101" activePane="bottomLeft" state="frozen"/>
      <selection pane="bottomLeft" activeCell="J266" sqref="J124:J266"/>
    </sheetView>
  </sheetViews>
  <sheetFormatPr defaultColWidth="9.140625" defaultRowHeight="15"/>
  <cols>
    <col min="1" max="1" width="8.85546875" style="5" customWidth="1"/>
    <col min="2" max="6" width="14.140625" style="5" customWidth="1"/>
    <col min="7" max="7" width="12.85546875" style="5" customWidth="1"/>
    <col min="8" max="8" width="7.7109375" style="5" bestFit="1" customWidth="1"/>
    <col min="9" max="9" width="1.7109375" style="5" customWidth="1"/>
    <col min="10" max="11" width="17" style="5" customWidth="1"/>
    <col min="13" max="16384" width="9.140625" style="5"/>
  </cols>
  <sheetData>
    <row r="1" spans="1:12">
      <c r="A1" s="4" t="s">
        <v>67</v>
      </c>
      <c r="L1" s="5"/>
    </row>
    <row r="2" spans="1:12">
      <c r="L2" s="5"/>
    </row>
    <row r="3" spans="1:12">
      <c r="B3" s="7" t="s">
        <v>68</v>
      </c>
      <c r="C3" s="7"/>
      <c r="D3" s="7"/>
      <c r="E3" s="7"/>
      <c r="F3" s="7"/>
      <c r="G3" s="7"/>
      <c r="H3" s="7"/>
      <c r="I3" s="7"/>
      <c r="J3" s="7" t="s">
        <v>69</v>
      </c>
      <c r="K3" s="7"/>
      <c r="L3" s="5"/>
    </row>
    <row r="4" spans="1:12" ht="24.75" customHeight="1">
      <c r="B4" s="8" t="s">
        <v>70</v>
      </c>
      <c r="C4" s="8" t="s">
        <v>71</v>
      </c>
      <c r="D4" s="8" t="s">
        <v>72</v>
      </c>
      <c r="E4" s="8" t="s">
        <v>72</v>
      </c>
      <c r="F4" s="8" t="s">
        <v>72</v>
      </c>
      <c r="J4" s="8" t="s">
        <v>73</v>
      </c>
      <c r="K4" s="8" t="s">
        <v>74</v>
      </c>
      <c r="L4" s="5"/>
    </row>
    <row r="5" spans="1:12">
      <c r="B5" s="52" t="s">
        <v>75</v>
      </c>
      <c r="C5" s="52"/>
      <c r="D5" s="52"/>
      <c r="E5" s="52"/>
      <c r="F5" s="52"/>
      <c r="G5" s="52"/>
      <c r="J5" s="51" t="s">
        <v>76</v>
      </c>
      <c r="K5" s="51"/>
      <c r="L5" s="5"/>
    </row>
    <row r="6" spans="1:12" ht="26.25">
      <c r="B6" s="16" t="s">
        <v>13</v>
      </c>
      <c r="C6" s="17" t="s">
        <v>77</v>
      </c>
      <c r="D6" s="17" t="s">
        <v>13</v>
      </c>
      <c r="E6" s="17" t="s">
        <v>77</v>
      </c>
      <c r="F6" s="17" t="s">
        <v>13</v>
      </c>
      <c r="G6" s="16" t="s">
        <v>13</v>
      </c>
      <c r="H6" s="17" t="s">
        <v>11</v>
      </c>
      <c r="I6" s="17"/>
      <c r="J6" s="17" t="s">
        <v>13</v>
      </c>
      <c r="K6" s="17" t="s">
        <v>77</v>
      </c>
      <c r="L6" s="5"/>
    </row>
    <row r="7" spans="1:12" s="18" customFormat="1" ht="32.25" customHeight="1">
      <c r="A7" s="18" t="s">
        <v>111</v>
      </c>
      <c r="B7" s="19" t="s">
        <v>78</v>
      </c>
      <c r="C7" s="19" t="s">
        <v>78</v>
      </c>
      <c r="D7" s="19" t="s">
        <v>79</v>
      </c>
      <c r="E7" s="19" t="s">
        <v>80</v>
      </c>
      <c r="F7" s="19" t="s">
        <v>81</v>
      </c>
      <c r="G7" s="19" t="s">
        <v>82</v>
      </c>
      <c r="H7" s="19"/>
      <c r="I7" s="19"/>
      <c r="J7" s="19" t="s">
        <v>78</v>
      </c>
      <c r="K7" s="19" t="s">
        <v>78</v>
      </c>
    </row>
    <row r="8" spans="1:12">
      <c r="A8" s="20">
        <v>21794</v>
      </c>
      <c r="B8" s="44">
        <v>-100</v>
      </c>
      <c r="C8" s="44">
        <v>-104</v>
      </c>
      <c r="D8" s="14"/>
      <c r="E8" s="21">
        <f>C8/K8*100</f>
        <v>-2.6176692675560029</v>
      </c>
      <c r="F8" s="22"/>
      <c r="J8" s="44">
        <v>4005</v>
      </c>
      <c r="K8" s="44">
        <v>3973</v>
      </c>
      <c r="L8" s="5"/>
    </row>
    <row r="9" spans="1:12">
      <c r="A9" s="23">
        <v>21885</v>
      </c>
      <c r="B9" s="44">
        <v>13</v>
      </c>
      <c r="C9" s="44">
        <v>3</v>
      </c>
      <c r="D9" s="14"/>
      <c r="E9" s="21">
        <f t="shared" ref="E9:E72" si="0">C9/K9*100</f>
        <v>7.3385518590998039E-2</v>
      </c>
      <c r="F9" s="22"/>
      <c r="J9" s="44">
        <v>4497</v>
      </c>
      <c r="K9" s="44">
        <v>4088</v>
      </c>
      <c r="L9" s="5"/>
    </row>
    <row r="10" spans="1:12">
      <c r="A10" s="20">
        <v>21976</v>
      </c>
      <c r="B10" s="44">
        <v>-71</v>
      </c>
      <c r="C10" s="44">
        <v>-65</v>
      </c>
      <c r="D10" s="14"/>
      <c r="E10" s="21">
        <f t="shared" si="0"/>
        <v>-1.5598752099832014</v>
      </c>
      <c r="F10" s="22"/>
      <c r="J10" s="44">
        <v>3928</v>
      </c>
      <c r="K10" s="44">
        <v>4167</v>
      </c>
      <c r="L10" s="5"/>
    </row>
    <row r="11" spans="1:12">
      <c r="A11" s="23">
        <v>22068</v>
      </c>
      <c r="B11" s="44">
        <v>-153</v>
      </c>
      <c r="C11" s="44">
        <v>-149</v>
      </c>
      <c r="D11" s="14">
        <f>SUM(B8:B11)</f>
        <v>-311</v>
      </c>
      <c r="E11" s="21">
        <f t="shared" si="0"/>
        <v>-3.4033805390589311</v>
      </c>
      <c r="F11" s="21">
        <f t="shared" ref="F11:F74" si="1">D11*100/SUM(J8:J11)</f>
        <v>-1.8721406212376595</v>
      </c>
      <c r="J11" s="44">
        <v>4182</v>
      </c>
      <c r="K11" s="44">
        <v>4378</v>
      </c>
      <c r="L11" s="5"/>
    </row>
    <row r="12" spans="1:12">
      <c r="A12" s="20">
        <v>22160</v>
      </c>
      <c r="B12" s="44">
        <v>-243</v>
      </c>
      <c r="C12" s="44">
        <v>-242</v>
      </c>
      <c r="D12" s="14">
        <f>SUM(B9:B12)</f>
        <v>-454</v>
      </c>
      <c r="E12" s="21">
        <f t="shared" si="0"/>
        <v>-5.5</v>
      </c>
      <c r="F12" s="21">
        <f t="shared" si="1"/>
        <v>-2.6789402254086268</v>
      </c>
      <c r="G12" s="5">
        <f>SUM(B8:B11)</f>
        <v>-311</v>
      </c>
      <c r="H12" s="5" t="s">
        <v>83</v>
      </c>
      <c r="J12" s="44">
        <v>4340</v>
      </c>
      <c r="K12" s="44">
        <v>4400</v>
      </c>
      <c r="L12" s="5"/>
    </row>
    <row r="13" spans="1:12">
      <c r="A13" s="23">
        <v>22251</v>
      </c>
      <c r="B13" s="44">
        <v>-178</v>
      </c>
      <c r="C13" s="44">
        <v>-191</v>
      </c>
      <c r="D13" s="14">
        <f t="shared" ref="D13:D76" si="2">SUM(B10:B13)</f>
        <v>-645</v>
      </c>
      <c r="E13" s="21">
        <f t="shared" si="0"/>
        <v>-4.3134598012646794</v>
      </c>
      <c r="F13" s="21">
        <f t="shared" si="1"/>
        <v>-3.724878724878725</v>
      </c>
      <c r="J13" s="44">
        <v>4866</v>
      </c>
      <c r="K13" s="44">
        <v>4428</v>
      </c>
      <c r="L13" s="5"/>
    </row>
    <row r="14" spans="1:12">
      <c r="A14" s="20">
        <v>22341</v>
      </c>
      <c r="B14" s="44">
        <v>-160</v>
      </c>
      <c r="C14" s="44">
        <v>-156</v>
      </c>
      <c r="D14" s="14">
        <f t="shared" si="2"/>
        <v>-734</v>
      </c>
      <c r="E14" s="21">
        <f t="shared" si="0"/>
        <v>-3.5294117647058822</v>
      </c>
      <c r="F14" s="21">
        <f t="shared" si="1"/>
        <v>-4.165957205289744</v>
      </c>
      <c r="J14" s="44">
        <v>4231</v>
      </c>
      <c r="K14" s="44">
        <v>4420</v>
      </c>
      <c r="L14" s="5"/>
    </row>
    <row r="15" spans="1:12">
      <c r="A15" s="23">
        <v>22433</v>
      </c>
      <c r="B15" s="44">
        <v>-3</v>
      </c>
      <c r="C15" s="44">
        <v>2</v>
      </c>
      <c r="D15" s="14">
        <f t="shared" si="2"/>
        <v>-584</v>
      </c>
      <c r="E15" s="21">
        <f t="shared" si="0"/>
        <v>4.6274872744099957E-2</v>
      </c>
      <c r="F15" s="21">
        <f t="shared" si="1"/>
        <v>-3.3230909297826337</v>
      </c>
      <c r="J15" s="44">
        <v>4137</v>
      </c>
      <c r="K15" s="44">
        <v>4322</v>
      </c>
      <c r="L15" s="5"/>
    </row>
    <row r="16" spans="1:12">
      <c r="A16" s="20">
        <v>22525</v>
      </c>
      <c r="B16" s="44">
        <v>23</v>
      </c>
      <c r="C16" s="44">
        <v>28</v>
      </c>
      <c r="D16" s="14">
        <f t="shared" si="2"/>
        <v>-318</v>
      </c>
      <c r="E16" s="21">
        <f t="shared" si="0"/>
        <v>0.64650196259524351</v>
      </c>
      <c r="F16" s="21">
        <f t="shared" si="1"/>
        <v>-1.8143435841844011</v>
      </c>
      <c r="G16" s="5">
        <f>SUM(B12:B15)</f>
        <v>-584</v>
      </c>
      <c r="H16" s="22" t="s">
        <v>84</v>
      </c>
      <c r="I16" s="22"/>
      <c r="J16" s="44">
        <v>4293</v>
      </c>
      <c r="K16" s="44">
        <v>4331</v>
      </c>
      <c r="L16" s="5"/>
    </row>
    <row r="17" spans="1:12">
      <c r="A17" s="23">
        <v>22616</v>
      </c>
      <c r="B17" s="44">
        <v>109</v>
      </c>
      <c r="C17" s="44">
        <v>100</v>
      </c>
      <c r="D17" s="14">
        <f t="shared" si="2"/>
        <v>-31</v>
      </c>
      <c r="E17" s="21">
        <f t="shared" si="0"/>
        <v>2.2899015342340281</v>
      </c>
      <c r="F17" s="21">
        <f t="shared" si="1"/>
        <v>-0.17737597985924358</v>
      </c>
      <c r="H17" s="22"/>
      <c r="I17" s="22"/>
      <c r="J17" s="44">
        <v>4816</v>
      </c>
      <c r="K17" s="44">
        <v>4367</v>
      </c>
      <c r="L17" s="5"/>
    </row>
    <row r="18" spans="1:12">
      <c r="A18" s="20">
        <v>22706</v>
      </c>
      <c r="B18" s="44">
        <v>28</v>
      </c>
      <c r="C18" s="44">
        <v>28</v>
      </c>
      <c r="D18" s="14">
        <f t="shared" si="2"/>
        <v>157</v>
      </c>
      <c r="E18" s="21">
        <f t="shared" si="0"/>
        <v>0.62249888839484213</v>
      </c>
      <c r="F18" s="21">
        <f t="shared" si="1"/>
        <v>0.8963745361119041</v>
      </c>
      <c r="H18" s="22"/>
      <c r="I18" s="22"/>
      <c r="J18" s="44">
        <v>4269</v>
      </c>
      <c r="K18" s="44">
        <v>4498</v>
      </c>
      <c r="L18" s="5"/>
    </row>
    <row r="19" spans="1:12">
      <c r="A19" s="23">
        <v>22798</v>
      </c>
      <c r="B19" s="44">
        <v>-5</v>
      </c>
      <c r="C19" s="44">
        <v>1</v>
      </c>
      <c r="D19" s="14">
        <f t="shared" si="2"/>
        <v>155</v>
      </c>
      <c r="E19" s="21">
        <f t="shared" si="0"/>
        <v>2.1767522855898998E-2</v>
      </c>
      <c r="F19" s="21">
        <f t="shared" si="1"/>
        <v>0.87132497610883131</v>
      </c>
      <c r="H19" s="22"/>
      <c r="I19" s="22"/>
      <c r="J19" s="44">
        <v>4411</v>
      </c>
      <c r="K19" s="44">
        <v>4594</v>
      </c>
      <c r="L19" s="5"/>
    </row>
    <row r="20" spans="1:12">
      <c r="A20" s="20">
        <v>22890</v>
      </c>
      <c r="B20" s="44">
        <v>-139</v>
      </c>
      <c r="C20" s="44">
        <v>-131</v>
      </c>
      <c r="D20" s="14">
        <f t="shared" si="2"/>
        <v>-7</v>
      </c>
      <c r="E20" s="21">
        <f t="shared" si="0"/>
        <v>-2.8165985809503336</v>
      </c>
      <c r="F20" s="21">
        <f t="shared" si="1"/>
        <v>-3.8693272898126137E-2</v>
      </c>
      <c r="G20" s="5">
        <f>SUM(B16:B19)</f>
        <v>155</v>
      </c>
      <c r="H20" s="5" t="s">
        <v>85</v>
      </c>
      <c r="J20" s="44">
        <v>4595</v>
      </c>
      <c r="K20" s="44">
        <v>4651</v>
      </c>
      <c r="L20" s="5"/>
    </row>
    <row r="21" spans="1:12">
      <c r="A21" s="23">
        <v>22981</v>
      </c>
      <c r="B21" s="44">
        <v>-50</v>
      </c>
      <c r="C21" s="44">
        <v>-59</v>
      </c>
      <c r="D21" s="14">
        <f t="shared" si="2"/>
        <v>-166</v>
      </c>
      <c r="E21" s="21">
        <f t="shared" si="0"/>
        <v>-1.23379339188624</v>
      </c>
      <c r="F21" s="21">
        <f t="shared" si="1"/>
        <v>-0.89463756399892214</v>
      </c>
      <c r="J21" s="44">
        <v>5280</v>
      </c>
      <c r="K21" s="44">
        <v>4782</v>
      </c>
      <c r="L21" s="5"/>
    </row>
    <row r="22" spans="1:12">
      <c r="A22" s="20">
        <v>23071</v>
      </c>
      <c r="B22" s="44">
        <v>-52</v>
      </c>
      <c r="C22" s="44">
        <v>-56</v>
      </c>
      <c r="D22" s="14">
        <f t="shared" si="2"/>
        <v>-246</v>
      </c>
      <c r="E22" s="21">
        <f t="shared" si="0"/>
        <v>-1.1370558375634519</v>
      </c>
      <c r="F22" s="21">
        <f t="shared" si="1"/>
        <v>-1.2984956452889944</v>
      </c>
      <c r="J22" s="44">
        <v>4659</v>
      </c>
      <c r="K22" s="44">
        <v>4925</v>
      </c>
      <c r="L22" s="5"/>
    </row>
    <row r="23" spans="1:12">
      <c r="A23" s="23">
        <v>23163</v>
      </c>
      <c r="B23" s="44">
        <v>-62</v>
      </c>
      <c r="C23" s="44">
        <v>-55</v>
      </c>
      <c r="D23" s="14">
        <f t="shared" si="2"/>
        <v>-303</v>
      </c>
      <c r="E23" s="21">
        <f t="shared" si="0"/>
        <v>-1.1247443762781186</v>
      </c>
      <c r="F23" s="21">
        <f t="shared" si="1"/>
        <v>-1.5754172515988145</v>
      </c>
      <c r="J23" s="44">
        <v>4699</v>
      </c>
      <c r="K23" s="44">
        <v>4890</v>
      </c>
      <c r="L23" s="5"/>
    </row>
    <row r="24" spans="1:12">
      <c r="A24" s="20">
        <v>23255</v>
      </c>
      <c r="B24" s="44">
        <v>-30</v>
      </c>
      <c r="C24" s="44">
        <v>-18</v>
      </c>
      <c r="D24" s="14">
        <f t="shared" si="2"/>
        <v>-194</v>
      </c>
      <c r="E24" s="21">
        <f t="shared" si="0"/>
        <v>-0.34944670937682004</v>
      </c>
      <c r="F24" s="21">
        <f t="shared" si="1"/>
        <v>-0.98327420172326407</v>
      </c>
      <c r="G24" s="5">
        <f>SUM(B20:B23)</f>
        <v>-303</v>
      </c>
      <c r="H24" s="5" t="s">
        <v>86</v>
      </c>
      <c r="J24" s="44">
        <v>5092</v>
      </c>
      <c r="K24" s="44">
        <v>5151</v>
      </c>
      <c r="L24" s="5"/>
    </row>
    <row r="25" spans="1:12">
      <c r="A25" s="23">
        <v>23346</v>
      </c>
      <c r="B25" s="44">
        <v>115</v>
      </c>
      <c r="C25" s="44">
        <v>103</v>
      </c>
      <c r="D25" s="14">
        <f t="shared" si="2"/>
        <v>-29</v>
      </c>
      <c r="E25" s="21">
        <f t="shared" si="0"/>
        <v>1.9589197413465196</v>
      </c>
      <c r="F25" s="21">
        <f t="shared" si="1"/>
        <v>-0.14318159375925743</v>
      </c>
      <c r="J25" s="44">
        <v>5804</v>
      </c>
      <c r="K25" s="44">
        <v>5258</v>
      </c>
      <c r="L25" s="5"/>
    </row>
    <row r="26" spans="1:12">
      <c r="A26" s="20">
        <v>23437</v>
      </c>
      <c r="B26" s="44">
        <v>51</v>
      </c>
      <c r="C26" s="44">
        <v>41</v>
      </c>
      <c r="D26" s="14">
        <f t="shared" si="2"/>
        <v>74</v>
      </c>
      <c r="E26" s="21">
        <f t="shared" si="0"/>
        <v>0.77067669172932329</v>
      </c>
      <c r="F26" s="21">
        <f t="shared" si="1"/>
        <v>0.3583361580553</v>
      </c>
      <c r="J26" s="44">
        <v>5056</v>
      </c>
      <c r="K26" s="44">
        <v>5320</v>
      </c>
      <c r="L26" s="5"/>
    </row>
    <row r="27" spans="1:12">
      <c r="A27" s="23">
        <v>23529</v>
      </c>
      <c r="B27" s="44">
        <v>-51</v>
      </c>
      <c r="C27" s="44">
        <v>-45</v>
      </c>
      <c r="D27" s="14">
        <f t="shared" si="2"/>
        <v>85</v>
      </c>
      <c r="E27" s="21">
        <f t="shared" si="0"/>
        <v>-0.81803308489365578</v>
      </c>
      <c r="F27" s="21">
        <f t="shared" si="1"/>
        <v>0.4</v>
      </c>
      <c r="J27" s="44">
        <v>5298</v>
      </c>
      <c r="K27" s="44">
        <v>5501</v>
      </c>
      <c r="L27" s="5"/>
    </row>
    <row r="28" spans="1:12">
      <c r="A28" s="20">
        <v>23621</v>
      </c>
      <c r="B28" s="44">
        <v>-162</v>
      </c>
      <c r="C28" s="44">
        <v>-139</v>
      </c>
      <c r="D28" s="14">
        <f t="shared" si="2"/>
        <v>-47</v>
      </c>
      <c r="E28" s="21">
        <f t="shared" si="0"/>
        <v>-2.4888093106535365</v>
      </c>
      <c r="F28" s="21">
        <f t="shared" si="1"/>
        <v>-0.21660982579039542</v>
      </c>
      <c r="G28" s="5">
        <f>SUM(B24:B27)</f>
        <v>85</v>
      </c>
      <c r="H28" s="22" t="s">
        <v>87</v>
      </c>
      <c r="I28" s="22"/>
      <c r="J28" s="44">
        <v>5540</v>
      </c>
      <c r="K28" s="44">
        <v>5585</v>
      </c>
      <c r="L28" s="5"/>
    </row>
    <row r="29" spans="1:12">
      <c r="A29" s="23">
        <v>23712</v>
      </c>
      <c r="B29" s="44">
        <v>-111</v>
      </c>
      <c r="C29" s="44">
        <v>-125</v>
      </c>
      <c r="D29" s="14">
        <f t="shared" si="2"/>
        <v>-273</v>
      </c>
      <c r="E29" s="21">
        <f t="shared" si="0"/>
        <v>-2.1682567215958368</v>
      </c>
      <c r="F29" s="21">
        <f t="shared" si="1"/>
        <v>-1.2274076072295657</v>
      </c>
      <c r="H29" s="22"/>
      <c r="I29" s="22"/>
      <c r="J29" s="44">
        <v>6348</v>
      </c>
      <c r="K29" s="44">
        <v>5765</v>
      </c>
      <c r="L29" s="5"/>
    </row>
    <row r="30" spans="1:12">
      <c r="A30" s="20">
        <v>23802</v>
      </c>
      <c r="B30" s="44">
        <v>-164</v>
      </c>
      <c r="C30" s="44">
        <v>-185</v>
      </c>
      <c r="D30" s="14">
        <f t="shared" si="2"/>
        <v>-488</v>
      </c>
      <c r="E30" s="21">
        <f t="shared" si="0"/>
        <v>-3.1618526747564517</v>
      </c>
      <c r="F30" s="21">
        <f t="shared" si="1"/>
        <v>-2.1453378467490221</v>
      </c>
      <c r="H30" s="22"/>
      <c r="I30" s="22"/>
      <c r="J30" s="44">
        <v>5561</v>
      </c>
      <c r="K30" s="44">
        <v>5851</v>
      </c>
      <c r="L30" s="5"/>
    </row>
    <row r="31" spans="1:12">
      <c r="A31" s="23">
        <v>23894</v>
      </c>
      <c r="B31" s="44">
        <v>-197</v>
      </c>
      <c r="C31" s="44">
        <v>-190</v>
      </c>
      <c r="D31" s="14">
        <f t="shared" si="2"/>
        <v>-634</v>
      </c>
      <c r="E31" s="21">
        <f t="shared" si="0"/>
        <v>-3.1852472757753563</v>
      </c>
      <c r="F31" s="21">
        <f t="shared" si="1"/>
        <v>-2.733465551435716</v>
      </c>
      <c r="H31" s="22"/>
      <c r="I31" s="22"/>
      <c r="J31" s="44">
        <v>5745</v>
      </c>
      <c r="K31" s="44">
        <v>5965</v>
      </c>
      <c r="L31" s="5"/>
    </row>
    <row r="32" spans="1:12">
      <c r="A32" s="20">
        <v>23986</v>
      </c>
      <c r="B32" s="44">
        <v>-295</v>
      </c>
      <c r="C32" s="44">
        <v>-262</v>
      </c>
      <c r="D32" s="14">
        <f t="shared" si="2"/>
        <v>-767</v>
      </c>
      <c r="E32" s="21">
        <f t="shared" si="0"/>
        <v>-4.3768793852322085</v>
      </c>
      <c r="F32" s="21">
        <f t="shared" si="1"/>
        <v>-3.2526186336457319</v>
      </c>
      <c r="G32" s="5">
        <f>SUM(B28:B31)</f>
        <v>-634</v>
      </c>
      <c r="H32" s="5" t="s">
        <v>88</v>
      </c>
      <c r="J32" s="44">
        <v>5927</v>
      </c>
      <c r="K32" s="44">
        <v>5986</v>
      </c>
      <c r="L32" s="5"/>
    </row>
    <row r="33" spans="1:12">
      <c r="A33" s="23">
        <v>24077</v>
      </c>
      <c r="B33" s="44">
        <v>-204</v>
      </c>
      <c r="C33" s="44">
        <v>-221</v>
      </c>
      <c r="D33" s="14">
        <f t="shared" si="2"/>
        <v>-860</v>
      </c>
      <c r="E33" s="21">
        <f t="shared" si="0"/>
        <v>-3.648068669527897</v>
      </c>
      <c r="F33" s="21">
        <f t="shared" si="1"/>
        <v>-3.5965205754432921</v>
      </c>
      <c r="J33" s="44">
        <v>6679</v>
      </c>
      <c r="K33" s="44">
        <v>6058</v>
      </c>
      <c r="L33" s="5"/>
    </row>
    <row r="34" spans="1:12">
      <c r="A34" s="20">
        <v>24167</v>
      </c>
      <c r="B34" s="44">
        <v>-140</v>
      </c>
      <c r="C34" s="44">
        <v>-164</v>
      </c>
      <c r="D34" s="14">
        <f t="shared" si="2"/>
        <v>-836</v>
      </c>
      <c r="E34" s="21">
        <f t="shared" si="0"/>
        <v>-2.6920551543007223</v>
      </c>
      <c r="F34" s="21">
        <f t="shared" si="1"/>
        <v>-3.470751857848632</v>
      </c>
      <c r="J34" s="44">
        <v>5736</v>
      </c>
      <c r="K34" s="44">
        <v>6092</v>
      </c>
      <c r="L34" s="5"/>
    </row>
    <row r="35" spans="1:12">
      <c r="A35" s="23">
        <v>24259</v>
      </c>
      <c r="B35" s="44">
        <v>-110</v>
      </c>
      <c r="C35" s="44">
        <v>-103</v>
      </c>
      <c r="D35" s="14">
        <f t="shared" si="2"/>
        <v>-749</v>
      </c>
      <c r="E35" s="21">
        <f t="shared" si="0"/>
        <v>-1.6480000000000001</v>
      </c>
      <c r="F35" s="21">
        <f t="shared" si="1"/>
        <v>-3.0719383151505211</v>
      </c>
      <c r="J35" s="44">
        <v>6040</v>
      </c>
      <c r="K35" s="44">
        <v>6250</v>
      </c>
      <c r="L35" s="5"/>
    </row>
    <row r="36" spans="1:12">
      <c r="A36" s="20">
        <v>24351</v>
      </c>
      <c r="B36" s="44">
        <v>-153</v>
      </c>
      <c r="C36" s="44">
        <v>-122</v>
      </c>
      <c r="D36" s="14">
        <f t="shared" si="2"/>
        <v>-607</v>
      </c>
      <c r="E36" s="21">
        <f t="shared" si="0"/>
        <v>-1.8665850673194615</v>
      </c>
      <c r="F36" s="21">
        <f t="shared" si="1"/>
        <v>-2.4353059177532597</v>
      </c>
      <c r="G36" s="5">
        <f>SUM(B32:B35)</f>
        <v>-749</v>
      </c>
      <c r="H36" s="5" t="s">
        <v>89</v>
      </c>
      <c r="J36" s="44">
        <v>6470</v>
      </c>
      <c r="K36" s="44">
        <v>6536</v>
      </c>
      <c r="L36" s="5"/>
    </row>
    <row r="37" spans="1:12">
      <c r="A37" s="23">
        <v>24442</v>
      </c>
      <c r="B37" s="44">
        <v>-109</v>
      </c>
      <c r="C37" s="44">
        <v>-121</v>
      </c>
      <c r="D37" s="14">
        <f t="shared" si="2"/>
        <v>-512</v>
      </c>
      <c r="E37" s="21">
        <f t="shared" si="0"/>
        <v>-1.8057006416952694</v>
      </c>
      <c r="F37" s="21">
        <f t="shared" si="1"/>
        <v>-2.0011725620480751</v>
      </c>
      <c r="J37" s="44">
        <v>7339</v>
      </c>
      <c r="K37" s="44">
        <v>6701</v>
      </c>
      <c r="L37" s="5"/>
    </row>
    <row r="38" spans="1:12">
      <c r="A38" s="20">
        <v>24532</v>
      </c>
      <c r="B38" s="44">
        <v>-138</v>
      </c>
      <c r="C38" s="44">
        <v>-172</v>
      </c>
      <c r="D38" s="14">
        <f t="shared" si="2"/>
        <v>-510</v>
      </c>
      <c r="E38" s="21">
        <f t="shared" si="0"/>
        <v>-2.4791006053617757</v>
      </c>
      <c r="F38" s="21">
        <f t="shared" si="1"/>
        <v>-1.9262728508838194</v>
      </c>
      <c r="J38" s="44">
        <v>6627</v>
      </c>
      <c r="K38" s="44">
        <v>6938</v>
      </c>
      <c r="L38" s="5"/>
    </row>
    <row r="39" spans="1:12">
      <c r="A39" s="23">
        <v>24624</v>
      </c>
      <c r="B39" s="44">
        <v>-137</v>
      </c>
      <c r="C39" s="44">
        <v>-130</v>
      </c>
      <c r="D39" s="14">
        <f t="shared" si="2"/>
        <v>-537</v>
      </c>
      <c r="E39" s="21">
        <f t="shared" si="0"/>
        <v>-1.8603319977103607</v>
      </c>
      <c r="F39" s="21">
        <f t="shared" si="1"/>
        <v>-1.9756447518487179</v>
      </c>
      <c r="J39" s="44">
        <v>6745</v>
      </c>
      <c r="K39" s="44">
        <v>6988</v>
      </c>
      <c r="L39" s="5"/>
    </row>
    <row r="40" spans="1:12">
      <c r="A40" s="20">
        <v>24716</v>
      </c>
      <c r="B40" s="44">
        <v>-237</v>
      </c>
      <c r="C40" s="44">
        <v>-203</v>
      </c>
      <c r="D40" s="14">
        <f t="shared" si="2"/>
        <v>-621</v>
      </c>
      <c r="E40" s="21">
        <f t="shared" si="0"/>
        <v>-2.8615731604172541</v>
      </c>
      <c r="F40" s="21">
        <f t="shared" si="1"/>
        <v>-2.2396941609261729</v>
      </c>
      <c r="G40" s="5">
        <f>SUM(B36:B39)</f>
        <v>-537</v>
      </c>
      <c r="H40" s="5" t="s">
        <v>90</v>
      </c>
      <c r="J40" s="44">
        <v>7016</v>
      </c>
      <c r="K40" s="44">
        <v>7094</v>
      </c>
      <c r="L40" s="5"/>
    </row>
    <row r="41" spans="1:12">
      <c r="A41" s="23">
        <v>24807</v>
      </c>
      <c r="B41" s="44">
        <v>-195</v>
      </c>
      <c r="C41" s="44">
        <v>-204</v>
      </c>
      <c r="D41" s="14">
        <f t="shared" si="2"/>
        <v>-707</v>
      </c>
      <c r="E41" s="21">
        <f t="shared" si="0"/>
        <v>-2.8196268140981342</v>
      </c>
      <c r="F41" s="21">
        <f t="shared" si="1"/>
        <v>-2.496380777514918</v>
      </c>
      <c r="J41" s="44">
        <v>7933</v>
      </c>
      <c r="K41" s="44">
        <v>7235</v>
      </c>
      <c r="L41" s="5"/>
    </row>
    <row r="42" spans="1:12">
      <c r="A42" s="20">
        <v>24898</v>
      </c>
      <c r="B42" s="44">
        <v>-335</v>
      </c>
      <c r="C42" s="44">
        <v>-375</v>
      </c>
      <c r="D42" s="14">
        <f t="shared" si="2"/>
        <v>-904</v>
      </c>
      <c r="E42" s="21">
        <f t="shared" si="0"/>
        <v>-5.1048189490879397</v>
      </c>
      <c r="F42" s="21">
        <f t="shared" si="1"/>
        <v>-3.1589614564769195</v>
      </c>
      <c r="J42" s="44">
        <v>6923</v>
      </c>
      <c r="K42" s="44">
        <v>7346</v>
      </c>
      <c r="L42" s="5"/>
    </row>
    <row r="43" spans="1:12">
      <c r="A43" s="23">
        <v>24990</v>
      </c>
      <c r="B43" s="44">
        <v>-247</v>
      </c>
      <c r="C43" s="44">
        <v>-238</v>
      </c>
      <c r="D43" s="14">
        <f t="shared" si="2"/>
        <v>-1014</v>
      </c>
      <c r="E43" s="21">
        <f t="shared" si="0"/>
        <v>-3.1598513011152414</v>
      </c>
      <c r="F43" s="21">
        <f t="shared" si="1"/>
        <v>-3.4715327467561368</v>
      </c>
      <c r="J43" s="44">
        <v>7337</v>
      </c>
      <c r="K43" s="44">
        <v>7532</v>
      </c>
      <c r="L43" s="5"/>
    </row>
    <row r="44" spans="1:12">
      <c r="A44" s="20">
        <v>25082</v>
      </c>
      <c r="B44" s="44">
        <v>-316</v>
      </c>
      <c r="C44" s="44">
        <v>-282</v>
      </c>
      <c r="D44" s="14">
        <f t="shared" si="2"/>
        <v>-1093</v>
      </c>
      <c r="E44" s="21">
        <f t="shared" si="0"/>
        <v>-3.6358947911294481</v>
      </c>
      <c r="F44" s="21">
        <f t="shared" si="1"/>
        <v>-3.6591898225644459</v>
      </c>
      <c r="G44" s="5">
        <f>SUM(B40:B43)</f>
        <v>-1014</v>
      </c>
      <c r="H44" s="5" t="s">
        <v>91</v>
      </c>
      <c r="J44" s="44">
        <v>7677</v>
      </c>
      <c r="K44" s="44">
        <v>7756</v>
      </c>
      <c r="L44" s="5"/>
    </row>
    <row r="45" spans="1:12">
      <c r="A45" s="23">
        <v>25173</v>
      </c>
      <c r="B45" s="44">
        <v>-192</v>
      </c>
      <c r="C45" s="44">
        <v>-189</v>
      </c>
      <c r="D45" s="14">
        <f t="shared" si="2"/>
        <v>-1090</v>
      </c>
      <c r="E45" s="21">
        <f t="shared" si="0"/>
        <v>-2.3136246786632388</v>
      </c>
      <c r="F45" s="21">
        <f t="shared" si="1"/>
        <v>-3.5277364230694541</v>
      </c>
      <c r="J45" s="44">
        <v>8961</v>
      </c>
      <c r="K45" s="44">
        <v>8169</v>
      </c>
      <c r="L45" s="5"/>
    </row>
    <row r="46" spans="1:12">
      <c r="A46" s="20">
        <v>25263</v>
      </c>
      <c r="B46" s="44">
        <v>-144</v>
      </c>
      <c r="C46" s="44">
        <v>-192</v>
      </c>
      <c r="D46" s="14">
        <f t="shared" si="2"/>
        <v>-899</v>
      </c>
      <c r="E46" s="21">
        <f t="shared" si="0"/>
        <v>-2.3180007243752265</v>
      </c>
      <c r="F46" s="21">
        <f t="shared" si="1"/>
        <v>-2.8249120160884869</v>
      </c>
      <c r="J46" s="44">
        <v>7849</v>
      </c>
      <c r="K46" s="44">
        <v>8283</v>
      </c>
      <c r="L46" s="5"/>
    </row>
    <row r="47" spans="1:12">
      <c r="A47" s="23">
        <v>25355</v>
      </c>
      <c r="B47" s="44">
        <v>-202</v>
      </c>
      <c r="C47" s="44">
        <v>-192</v>
      </c>
      <c r="D47" s="14">
        <f t="shared" si="2"/>
        <v>-854</v>
      </c>
      <c r="E47" s="21">
        <f t="shared" si="0"/>
        <v>-2.2469280280866002</v>
      </c>
      <c r="F47" s="21">
        <f t="shared" si="1"/>
        <v>-2.6073947424663388</v>
      </c>
      <c r="J47" s="44">
        <v>8266</v>
      </c>
      <c r="K47" s="44">
        <v>8545</v>
      </c>
      <c r="L47" s="5"/>
    </row>
    <row r="48" spans="1:12">
      <c r="A48" s="20">
        <v>25447</v>
      </c>
      <c r="B48" s="44">
        <v>-148</v>
      </c>
      <c r="C48" s="44">
        <v>-120</v>
      </c>
      <c r="D48" s="14">
        <f t="shared" si="2"/>
        <v>-686</v>
      </c>
      <c r="E48" s="21">
        <f t="shared" si="0"/>
        <v>-1.3547076089410703</v>
      </c>
      <c r="F48" s="21">
        <f t="shared" si="1"/>
        <v>-2.0251520340083839</v>
      </c>
      <c r="G48" s="5">
        <f>SUM(B44:B47)</f>
        <v>-854</v>
      </c>
      <c r="H48" s="5" t="s">
        <v>92</v>
      </c>
      <c r="J48" s="44">
        <v>8798</v>
      </c>
      <c r="K48" s="44">
        <v>8858</v>
      </c>
      <c r="L48" s="5"/>
    </row>
    <row r="49" spans="1:12">
      <c r="A49" s="23">
        <v>25538</v>
      </c>
      <c r="B49" s="44">
        <v>-172</v>
      </c>
      <c r="C49" s="44">
        <v>-150</v>
      </c>
      <c r="D49" s="14">
        <f t="shared" si="2"/>
        <v>-666</v>
      </c>
      <c r="E49" s="21">
        <f t="shared" si="0"/>
        <v>-1.6530747189772976</v>
      </c>
      <c r="F49" s="21">
        <f t="shared" si="1"/>
        <v>-1.9181475187926615</v>
      </c>
      <c r="J49" s="44">
        <v>9808</v>
      </c>
      <c r="K49" s="44">
        <v>9074</v>
      </c>
      <c r="L49" s="5"/>
    </row>
    <row r="50" spans="1:12">
      <c r="A50" s="20">
        <v>25628</v>
      </c>
      <c r="B50" s="44">
        <v>-76</v>
      </c>
      <c r="C50" s="44">
        <v>-120</v>
      </c>
      <c r="D50" s="14">
        <f t="shared" si="2"/>
        <v>-598</v>
      </c>
      <c r="E50" s="21">
        <f t="shared" si="0"/>
        <v>-1.2904613399290246</v>
      </c>
      <c r="F50" s="21">
        <f t="shared" si="1"/>
        <v>-1.6726804844619731</v>
      </c>
      <c r="J50" s="44">
        <v>8879</v>
      </c>
      <c r="K50" s="44">
        <v>9299</v>
      </c>
      <c r="L50" s="5"/>
    </row>
    <row r="51" spans="1:12">
      <c r="A51" s="23">
        <v>25720</v>
      </c>
      <c r="B51" s="44">
        <v>-158</v>
      </c>
      <c r="C51" s="44">
        <v>-173</v>
      </c>
      <c r="D51" s="14">
        <f t="shared" si="2"/>
        <v>-554</v>
      </c>
      <c r="E51" s="21">
        <f t="shared" si="0"/>
        <v>-1.7916321458160731</v>
      </c>
      <c r="F51" s="21">
        <f t="shared" si="1"/>
        <v>-1.501151605473513</v>
      </c>
      <c r="J51" s="44">
        <v>9420</v>
      </c>
      <c r="K51" s="44">
        <v>9656</v>
      </c>
      <c r="L51" s="5"/>
    </row>
    <row r="52" spans="1:12">
      <c r="A52" s="20">
        <v>25812</v>
      </c>
      <c r="B52" s="44">
        <v>-164</v>
      </c>
      <c r="C52" s="44">
        <v>-139</v>
      </c>
      <c r="D52" s="14">
        <f t="shared" si="2"/>
        <v>-570</v>
      </c>
      <c r="E52" s="21">
        <f t="shared" si="0"/>
        <v>-1.4301882909764378</v>
      </c>
      <c r="F52" s="21">
        <f t="shared" si="1"/>
        <v>-1.5075775608981989</v>
      </c>
      <c r="G52" s="5">
        <f>SUM(B48:B51)</f>
        <v>-554</v>
      </c>
      <c r="H52" s="5" t="s">
        <v>93</v>
      </c>
      <c r="J52" s="44">
        <v>9702</v>
      </c>
      <c r="K52" s="44">
        <v>9719</v>
      </c>
      <c r="L52" s="5"/>
    </row>
    <row r="53" spans="1:12">
      <c r="A53" s="23">
        <v>25903</v>
      </c>
      <c r="B53" s="44">
        <v>-184</v>
      </c>
      <c r="C53" s="44">
        <v>-157</v>
      </c>
      <c r="D53" s="14">
        <f t="shared" si="2"/>
        <v>-582</v>
      </c>
      <c r="E53" s="21">
        <f t="shared" si="0"/>
        <v>-1.5889080052626254</v>
      </c>
      <c r="F53" s="21">
        <f t="shared" si="1"/>
        <v>-1.5076157911097297</v>
      </c>
      <c r="J53" s="44">
        <v>10603</v>
      </c>
      <c r="K53" s="44">
        <v>9881</v>
      </c>
      <c r="L53" s="5"/>
    </row>
    <row r="54" spans="1:12">
      <c r="A54" s="20">
        <v>25993</v>
      </c>
      <c r="B54" s="44">
        <v>-169</v>
      </c>
      <c r="C54" s="44">
        <v>-209</v>
      </c>
      <c r="D54" s="14">
        <f t="shared" si="2"/>
        <v>-675</v>
      </c>
      <c r="E54" s="21">
        <f t="shared" si="0"/>
        <v>-2.0368385147646428</v>
      </c>
      <c r="F54" s="21">
        <f t="shared" si="1"/>
        <v>-1.709509940483728</v>
      </c>
      <c r="J54" s="44">
        <v>9760</v>
      </c>
      <c r="K54" s="44">
        <v>10261</v>
      </c>
      <c r="L54" s="5"/>
    </row>
    <row r="55" spans="1:12">
      <c r="A55" s="23">
        <v>26085</v>
      </c>
      <c r="B55" s="44">
        <v>-90</v>
      </c>
      <c r="C55" s="44">
        <v>-114</v>
      </c>
      <c r="D55" s="14">
        <f t="shared" si="2"/>
        <v>-607</v>
      </c>
      <c r="E55" s="21">
        <f t="shared" si="0"/>
        <v>-1.0864385780996855</v>
      </c>
      <c r="F55" s="21">
        <f t="shared" si="1"/>
        <v>-1.5035545317183125</v>
      </c>
      <c r="J55" s="44">
        <v>10306</v>
      </c>
      <c r="K55" s="44">
        <v>10493</v>
      </c>
      <c r="L55" s="5"/>
    </row>
    <row r="56" spans="1:12">
      <c r="A56" s="20">
        <v>26177</v>
      </c>
      <c r="B56" s="44">
        <v>-100</v>
      </c>
      <c r="C56" s="44">
        <v>-83</v>
      </c>
      <c r="D56" s="14">
        <f t="shared" si="2"/>
        <v>-543</v>
      </c>
      <c r="E56" s="21">
        <f t="shared" si="0"/>
        <v>-0.76132819666116303</v>
      </c>
      <c r="F56" s="21">
        <f t="shared" si="1"/>
        <v>-1.3097276827709303</v>
      </c>
      <c r="G56" s="5">
        <f>SUM(B52:B55)</f>
        <v>-607</v>
      </c>
      <c r="H56" s="5" t="s">
        <v>94</v>
      </c>
      <c r="J56" s="44">
        <v>10790</v>
      </c>
      <c r="K56" s="44">
        <v>10902</v>
      </c>
      <c r="L56" s="5"/>
    </row>
    <row r="57" spans="1:12">
      <c r="A57" s="23">
        <v>26268</v>
      </c>
      <c r="B57" s="44">
        <v>-182</v>
      </c>
      <c r="C57" s="44">
        <v>-145</v>
      </c>
      <c r="D57" s="14">
        <f t="shared" si="2"/>
        <v>-541</v>
      </c>
      <c r="E57" s="21">
        <f t="shared" si="0"/>
        <v>-1.328203718970413</v>
      </c>
      <c r="F57" s="21">
        <f t="shared" si="1"/>
        <v>-1.2678696976798687</v>
      </c>
      <c r="J57" s="44">
        <v>11814</v>
      </c>
      <c r="K57" s="44">
        <v>10917</v>
      </c>
      <c r="L57" s="5"/>
    </row>
    <row r="58" spans="1:12">
      <c r="A58" s="20">
        <v>26359</v>
      </c>
      <c r="B58" s="44">
        <v>28</v>
      </c>
      <c r="C58" s="44">
        <v>-17</v>
      </c>
      <c r="D58" s="14">
        <f t="shared" si="2"/>
        <v>-344</v>
      </c>
      <c r="E58" s="21">
        <f t="shared" si="0"/>
        <v>-0.15293270960777258</v>
      </c>
      <c r="F58" s="21">
        <f t="shared" si="1"/>
        <v>-0.79031405794104803</v>
      </c>
      <c r="J58" s="44">
        <v>10617</v>
      </c>
      <c r="K58" s="44">
        <v>11116</v>
      </c>
      <c r="L58" s="5"/>
    </row>
    <row r="59" spans="1:12">
      <c r="A59" s="23">
        <v>26451</v>
      </c>
      <c r="B59" s="44">
        <v>167</v>
      </c>
      <c r="C59" s="44">
        <v>139</v>
      </c>
      <c r="D59" s="14">
        <f t="shared" si="2"/>
        <v>-87</v>
      </c>
      <c r="E59" s="21">
        <f t="shared" si="0"/>
        <v>1.2044016982930423</v>
      </c>
      <c r="F59" s="21">
        <f t="shared" si="1"/>
        <v>-0.19529934675735741</v>
      </c>
      <c r="J59" s="44">
        <v>11326</v>
      </c>
      <c r="K59" s="44">
        <v>11541</v>
      </c>
      <c r="L59" s="5"/>
    </row>
    <row r="60" spans="1:12">
      <c r="A60" s="20">
        <v>26543</v>
      </c>
      <c r="B60" s="44">
        <v>185</v>
      </c>
      <c r="C60" s="44">
        <v>199</v>
      </c>
      <c r="D60" s="14">
        <f t="shared" si="2"/>
        <v>198</v>
      </c>
      <c r="E60" s="21">
        <f t="shared" si="0"/>
        <v>1.7005640061527945</v>
      </c>
      <c r="F60" s="21">
        <f t="shared" si="1"/>
        <v>0.43572025879142645</v>
      </c>
      <c r="G60" s="5">
        <f>SUM(B56:B59)</f>
        <v>-87</v>
      </c>
      <c r="H60" s="5" t="s">
        <v>17</v>
      </c>
      <c r="J60" s="44">
        <v>11685</v>
      </c>
      <c r="K60" s="44">
        <v>11702</v>
      </c>
      <c r="L60" s="5"/>
    </row>
    <row r="61" spans="1:12">
      <c r="A61" s="23">
        <v>26634</v>
      </c>
      <c r="B61" s="44">
        <v>230</v>
      </c>
      <c r="C61" s="44">
        <v>278</v>
      </c>
      <c r="D61" s="14">
        <f t="shared" si="2"/>
        <v>610</v>
      </c>
      <c r="E61" s="21">
        <f t="shared" si="0"/>
        <v>2.2988505747126435</v>
      </c>
      <c r="F61" s="21">
        <f t="shared" si="1"/>
        <v>1.3039760581445061</v>
      </c>
      <c r="J61" s="44">
        <v>13152</v>
      </c>
      <c r="K61" s="44">
        <v>12093</v>
      </c>
      <c r="L61" s="5"/>
    </row>
    <row r="62" spans="1:12">
      <c r="A62" s="20">
        <v>26724</v>
      </c>
      <c r="B62" s="44">
        <v>314</v>
      </c>
      <c r="C62" s="44">
        <v>258</v>
      </c>
      <c r="D62" s="14">
        <f t="shared" si="2"/>
        <v>896</v>
      </c>
      <c r="E62" s="21">
        <f t="shared" si="0"/>
        <v>2.0321361058601135</v>
      </c>
      <c r="F62" s="21">
        <f t="shared" si="1"/>
        <v>1.8627471362341739</v>
      </c>
      <c r="J62" s="44">
        <v>11938</v>
      </c>
      <c r="K62" s="44">
        <v>12696</v>
      </c>
      <c r="L62" s="5"/>
    </row>
    <row r="63" spans="1:12">
      <c r="A63" s="23">
        <v>26816</v>
      </c>
      <c r="B63" s="44">
        <v>266</v>
      </c>
      <c r="C63" s="44">
        <v>223</v>
      </c>
      <c r="D63" s="14">
        <f t="shared" si="2"/>
        <v>995</v>
      </c>
      <c r="E63" s="21">
        <f t="shared" si="0"/>
        <v>1.6774484729953361</v>
      </c>
      <c r="F63" s="21">
        <f t="shared" si="1"/>
        <v>1.9971497962706488</v>
      </c>
      <c r="J63" s="44">
        <v>13046</v>
      </c>
      <c r="K63" s="44">
        <v>13294</v>
      </c>
      <c r="L63" s="5"/>
    </row>
    <row r="64" spans="1:12">
      <c r="A64" s="20">
        <v>26908</v>
      </c>
      <c r="B64" s="44">
        <v>24</v>
      </c>
      <c r="C64" s="44">
        <v>64</v>
      </c>
      <c r="D64" s="14">
        <f t="shared" si="2"/>
        <v>834</v>
      </c>
      <c r="E64" s="21">
        <f t="shared" si="0"/>
        <v>0.45584045584045579</v>
      </c>
      <c r="F64" s="21">
        <f t="shared" si="1"/>
        <v>1.6028597785977861</v>
      </c>
      <c r="G64" s="5">
        <f>SUM(B60:B63)</f>
        <v>995</v>
      </c>
      <c r="H64" s="5" t="s">
        <v>18</v>
      </c>
      <c r="J64" s="44">
        <v>13896</v>
      </c>
      <c r="K64" s="44">
        <v>14040</v>
      </c>
      <c r="L64" s="5"/>
    </row>
    <row r="65" spans="1:12">
      <c r="A65" s="23">
        <v>26999</v>
      </c>
      <c r="B65" s="44">
        <v>-5</v>
      </c>
      <c r="C65" s="44">
        <v>68</v>
      </c>
      <c r="D65" s="14">
        <f t="shared" si="2"/>
        <v>599</v>
      </c>
      <c r="E65" s="21">
        <f t="shared" si="0"/>
        <v>0.45418113812449912</v>
      </c>
      <c r="F65" s="21">
        <f t="shared" si="1"/>
        <v>1.0843591600289646</v>
      </c>
      <c r="J65" s="44">
        <v>16360</v>
      </c>
      <c r="K65" s="44">
        <v>14972</v>
      </c>
      <c r="L65" s="5"/>
    </row>
    <row r="66" spans="1:12">
      <c r="A66" s="20">
        <v>27089</v>
      </c>
      <c r="B66" s="44">
        <v>-213</v>
      </c>
      <c r="C66" s="44">
        <v>-281</v>
      </c>
      <c r="D66" s="14">
        <f t="shared" si="2"/>
        <v>72</v>
      </c>
      <c r="E66" s="21">
        <f t="shared" si="0"/>
        <v>-1.8130201948512807</v>
      </c>
      <c r="F66" s="21">
        <f t="shared" si="1"/>
        <v>0.12390081051780213</v>
      </c>
      <c r="J66" s="44">
        <v>14809</v>
      </c>
      <c r="K66" s="44">
        <v>15499</v>
      </c>
      <c r="L66" s="5"/>
    </row>
    <row r="67" spans="1:12">
      <c r="A67" s="23">
        <v>27181</v>
      </c>
      <c r="B67" s="44">
        <v>-448</v>
      </c>
      <c r="C67" s="44">
        <v>-531</v>
      </c>
      <c r="D67" s="14">
        <f t="shared" si="2"/>
        <v>-642</v>
      </c>
      <c r="E67" s="21">
        <f t="shared" si="0"/>
        <v>-3.3671528218135705</v>
      </c>
      <c r="F67" s="21">
        <f t="shared" si="1"/>
        <v>-1.0636006693063402</v>
      </c>
      <c r="J67" s="44">
        <v>15296</v>
      </c>
      <c r="K67" s="44">
        <v>15770</v>
      </c>
      <c r="L67" s="5"/>
    </row>
    <row r="68" spans="1:12">
      <c r="A68" s="20">
        <v>27273</v>
      </c>
      <c r="B68" s="44">
        <v>-591</v>
      </c>
      <c r="C68" s="44">
        <v>-511</v>
      </c>
      <c r="D68" s="14">
        <f t="shared" si="2"/>
        <v>-1257</v>
      </c>
      <c r="E68" s="21">
        <f t="shared" si="0"/>
        <v>-3.0496538553354022</v>
      </c>
      <c r="F68" s="21">
        <f t="shared" si="1"/>
        <v>-1.9978384564035729</v>
      </c>
      <c r="G68" s="5">
        <f>SUM(B64:B67)</f>
        <v>-642</v>
      </c>
      <c r="H68" s="5" t="s">
        <v>19</v>
      </c>
      <c r="J68" s="44">
        <v>16453</v>
      </c>
      <c r="K68" s="44">
        <v>16756</v>
      </c>
      <c r="L68" s="5"/>
    </row>
    <row r="69" spans="1:12">
      <c r="A69" s="23">
        <v>27364</v>
      </c>
      <c r="B69" s="44">
        <v>-448</v>
      </c>
      <c r="C69" s="44">
        <v>-423</v>
      </c>
      <c r="D69" s="14">
        <f t="shared" si="2"/>
        <v>-1700</v>
      </c>
      <c r="E69" s="21">
        <f t="shared" si="0"/>
        <v>-2.3968721668177695</v>
      </c>
      <c r="F69" s="21">
        <f t="shared" si="1"/>
        <v>-2.5768507851815921</v>
      </c>
      <c r="J69" s="44">
        <v>19414</v>
      </c>
      <c r="K69" s="44">
        <v>17648</v>
      </c>
      <c r="L69" s="5"/>
    </row>
    <row r="70" spans="1:12">
      <c r="A70" s="20">
        <v>27454</v>
      </c>
      <c r="B70" s="44">
        <v>-41</v>
      </c>
      <c r="C70" s="44">
        <v>-60</v>
      </c>
      <c r="D70" s="14">
        <f t="shared" si="2"/>
        <v>-1528</v>
      </c>
      <c r="E70" s="21">
        <f t="shared" si="0"/>
        <v>-0.33333333333333337</v>
      </c>
      <c r="F70" s="21">
        <f t="shared" si="1"/>
        <v>-2.2418827119738252</v>
      </c>
      <c r="J70" s="44">
        <v>16994</v>
      </c>
      <c r="K70" s="44">
        <v>18000</v>
      </c>
      <c r="L70" s="5"/>
    </row>
    <row r="71" spans="1:12">
      <c r="A71" s="23">
        <v>27546</v>
      </c>
      <c r="B71" s="44">
        <v>121</v>
      </c>
      <c r="C71" s="44">
        <v>43</v>
      </c>
      <c r="D71" s="14">
        <f t="shared" si="2"/>
        <v>-959</v>
      </c>
      <c r="E71" s="21">
        <f t="shared" si="0"/>
        <v>0.22837112964044826</v>
      </c>
      <c r="F71" s="21">
        <f t="shared" si="1"/>
        <v>-1.3458704652305102</v>
      </c>
      <c r="J71" s="44">
        <v>18394</v>
      </c>
      <c r="K71" s="44">
        <v>18829</v>
      </c>
      <c r="L71" s="5"/>
    </row>
    <row r="72" spans="1:12">
      <c r="A72" s="20">
        <v>27638</v>
      </c>
      <c r="B72" s="44">
        <v>-239</v>
      </c>
      <c r="C72" s="44">
        <v>-193</v>
      </c>
      <c r="D72" s="14">
        <f t="shared" si="2"/>
        <v>-607</v>
      </c>
      <c r="E72" s="21">
        <f t="shared" si="0"/>
        <v>-0.9947940827792382</v>
      </c>
      <c r="F72" s="21">
        <f t="shared" si="1"/>
        <v>-0.82178056969565694</v>
      </c>
      <c r="G72" s="5">
        <f>SUM(B68:B71)</f>
        <v>-959</v>
      </c>
      <c r="H72" s="5" t="s">
        <v>20</v>
      </c>
      <c r="J72" s="44">
        <v>19062</v>
      </c>
      <c r="K72" s="44">
        <v>19401</v>
      </c>
      <c r="L72" s="5"/>
    </row>
    <row r="73" spans="1:12">
      <c r="A73" s="23">
        <v>27729</v>
      </c>
      <c r="B73" s="44">
        <v>-397</v>
      </c>
      <c r="C73" s="44">
        <v>-357</v>
      </c>
      <c r="D73" s="14">
        <f t="shared" si="2"/>
        <v>-556</v>
      </c>
      <c r="E73" s="21">
        <f t="shared" ref="E73:E136" si="3">C73/K73*100</f>
        <v>-1.7556801416347005</v>
      </c>
      <c r="F73" s="21">
        <f t="shared" si="1"/>
        <v>-0.72197478282323302</v>
      </c>
      <c r="J73" s="44">
        <v>22561</v>
      </c>
      <c r="K73" s="44">
        <v>20334</v>
      </c>
      <c r="L73" s="5"/>
    </row>
    <row r="74" spans="1:12">
      <c r="A74" s="20">
        <v>27820</v>
      </c>
      <c r="B74" s="44">
        <v>-336</v>
      </c>
      <c r="C74" s="44">
        <v>-375</v>
      </c>
      <c r="D74" s="14">
        <f t="shared" si="2"/>
        <v>-851</v>
      </c>
      <c r="E74" s="21">
        <f t="shared" si="3"/>
        <v>-1.7608113818847724</v>
      </c>
      <c r="F74" s="21">
        <f t="shared" si="1"/>
        <v>-1.0628067590013863</v>
      </c>
      <c r="J74" s="44">
        <v>20054</v>
      </c>
      <c r="K74" s="44">
        <v>21297</v>
      </c>
      <c r="L74" s="5"/>
    </row>
    <row r="75" spans="1:12">
      <c r="A75" s="23">
        <v>27912</v>
      </c>
      <c r="B75" s="44">
        <v>-159</v>
      </c>
      <c r="C75" s="44">
        <v>-224</v>
      </c>
      <c r="D75" s="14">
        <f t="shared" si="2"/>
        <v>-1131</v>
      </c>
      <c r="E75" s="21">
        <f t="shared" si="3"/>
        <v>-1.0072395341517155</v>
      </c>
      <c r="F75" s="21">
        <f t="shared" ref="F75:F138" si="4">D75*100/SUM(J72:J75)</f>
        <v>-1.3569611748332293</v>
      </c>
      <c r="J75" s="44">
        <v>21671</v>
      </c>
      <c r="K75" s="44">
        <v>22239</v>
      </c>
      <c r="L75" s="5"/>
    </row>
    <row r="76" spans="1:12">
      <c r="A76" s="20">
        <v>28004</v>
      </c>
      <c r="B76" s="44">
        <v>-297</v>
      </c>
      <c r="C76" s="44">
        <v>-263</v>
      </c>
      <c r="D76" s="14">
        <f t="shared" si="2"/>
        <v>-1189</v>
      </c>
      <c r="E76" s="21">
        <f t="shared" si="3"/>
        <v>-1.1426337055220055</v>
      </c>
      <c r="F76" s="21">
        <f t="shared" si="4"/>
        <v>-1.3634070268782681</v>
      </c>
      <c r="G76" s="5">
        <f>SUM(B72:B75)</f>
        <v>-1131</v>
      </c>
      <c r="H76" s="5" t="s">
        <v>21</v>
      </c>
      <c r="J76" s="44">
        <v>22922</v>
      </c>
      <c r="K76" s="44">
        <v>23017</v>
      </c>
      <c r="L76" s="5"/>
    </row>
    <row r="77" spans="1:12">
      <c r="A77" s="23">
        <v>28095</v>
      </c>
      <c r="B77" s="44">
        <v>-447</v>
      </c>
      <c r="C77" s="44">
        <v>-414</v>
      </c>
      <c r="D77" s="14">
        <f t="shared" ref="D77:D140" si="5">SUM(B74:B77)</f>
        <v>-1239</v>
      </c>
      <c r="E77" s="21">
        <f t="shared" si="3"/>
        <v>-1.7430111148534859</v>
      </c>
      <c r="F77" s="21">
        <f t="shared" si="4"/>
        <v>-1.3699538925929611</v>
      </c>
      <c r="J77" s="44">
        <v>25794</v>
      </c>
      <c r="K77" s="44">
        <v>23752</v>
      </c>
      <c r="L77" s="5"/>
    </row>
    <row r="78" spans="1:12">
      <c r="A78" s="20">
        <v>28185</v>
      </c>
      <c r="B78" s="44">
        <v>-729</v>
      </c>
      <c r="C78" s="44">
        <v>-717</v>
      </c>
      <c r="D78" s="14">
        <f t="shared" si="5"/>
        <v>-1632</v>
      </c>
      <c r="E78" s="21">
        <f t="shared" si="3"/>
        <v>-2.9529261562538611</v>
      </c>
      <c r="F78" s="21">
        <f t="shared" si="4"/>
        <v>-1.7494023947089152</v>
      </c>
      <c r="J78" s="44">
        <v>22902</v>
      </c>
      <c r="K78" s="44">
        <v>24281</v>
      </c>
      <c r="L78" s="5"/>
    </row>
    <row r="79" spans="1:12">
      <c r="A79" s="23">
        <v>28277</v>
      </c>
      <c r="B79" s="44">
        <v>-638</v>
      </c>
      <c r="C79" s="44">
        <v>-702</v>
      </c>
      <c r="D79" s="14">
        <f t="shared" si="5"/>
        <v>-2111</v>
      </c>
      <c r="E79" s="21">
        <f t="shared" si="3"/>
        <v>-2.7962557259510059</v>
      </c>
      <c r="F79" s="21">
        <f t="shared" si="4"/>
        <v>-2.194318264503186</v>
      </c>
      <c r="J79" s="44">
        <v>24585</v>
      </c>
      <c r="K79" s="44">
        <v>25105</v>
      </c>
      <c r="L79" s="5"/>
    </row>
    <row r="80" spans="1:12">
      <c r="A80" s="20">
        <v>28369</v>
      </c>
      <c r="B80" s="44">
        <v>-823</v>
      </c>
      <c r="C80" s="44">
        <v>-766</v>
      </c>
      <c r="D80" s="14">
        <f t="shared" si="5"/>
        <v>-2637</v>
      </c>
      <c r="E80" s="21">
        <f t="shared" si="3"/>
        <v>-3.0105329350731016</v>
      </c>
      <c r="F80" s="21">
        <f t="shared" si="4"/>
        <v>-2.6720844690790075</v>
      </c>
      <c r="G80" s="5">
        <f>SUM(B76:B79)</f>
        <v>-2111</v>
      </c>
      <c r="H80" s="5" t="s">
        <v>22</v>
      </c>
      <c r="J80" s="44">
        <v>25406</v>
      </c>
      <c r="K80" s="44">
        <v>25444</v>
      </c>
      <c r="L80" s="5"/>
    </row>
    <row r="81" spans="1:12">
      <c r="A81" s="23">
        <v>28460</v>
      </c>
      <c r="B81" s="44">
        <v>-236</v>
      </c>
      <c r="C81" s="44">
        <v>-282</v>
      </c>
      <c r="D81" s="14">
        <f t="shared" si="5"/>
        <v>-2426</v>
      </c>
      <c r="E81" s="21">
        <f t="shared" si="3"/>
        <v>-1.0959968907889623</v>
      </c>
      <c r="F81" s="21">
        <f t="shared" si="4"/>
        <v>-2.4096864229168529</v>
      </c>
      <c r="J81" s="44">
        <v>27784</v>
      </c>
      <c r="K81" s="44">
        <v>25730</v>
      </c>
      <c r="L81" s="5"/>
    </row>
    <row r="82" spans="1:12">
      <c r="A82" s="20">
        <v>28550</v>
      </c>
      <c r="B82" s="44">
        <v>-846</v>
      </c>
      <c r="C82" s="44">
        <v>-760</v>
      </c>
      <c r="D82" s="14">
        <f t="shared" si="5"/>
        <v>-2543</v>
      </c>
      <c r="E82" s="21">
        <f t="shared" si="3"/>
        <v>-2.8590775712888421</v>
      </c>
      <c r="F82" s="21">
        <f t="shared" si="4"/>
        <v>-2.4759271339415241</v>
      </c>
      <c r="J82" s="44">
        <v>24934</v>
      </c>
      <c r="K82" s="44">
        <v>26582</v>
      </c>
      <c r="L82" s="5"/>
    </row>
    <row r="83" spans="1:12">
      <c r="A83" s="23">
        <v>28642</v>
      </c>
      <c r="B83" s="44">
        <v>-767</v>
      </c>
      <c r="C83" s="44">
        <v>-815</v>
      </c>
      <c r="D83" s="14">
        <f t="shared" si="5"/>
        <v>-2672</v>
      </c>
      <c r="E83" s="21">
        <f t="shared" si="3"/>
        <v>-2.9774952506210726</v>
      </c>
      <c r="F83" s="21">
        <f t="shared" si="4"/>
        <v>-2.5433570027984542</v>
      </c>
      <c r="J83" s="44">
        <v>26934</v>
      </c>
      <c r="K83" s="44">
        <v>27372</v>
      </c>
      <c r="L83" s="5"/>
    </row>
    <row r="84" spans="1:12">
      <c r="A84" s="20">
        <v>28734</v>
      </c>
      <c r="B84" s="44">
        <v>-1024</v>
      </c>
      <c r="C84" s="44">
        <v>-1025</v>
      </c>
      <c r="D84" s="14">
        <f t="shared" si="5"/>
        <v>-2873</v>
      </c>
      <c r="E84" s="21">
        <f t="shared" si="3"/>
        <v>-3.6233164834387925</v>
      </c>
      <c r="F84" s="21">
        <f t="shared" si="4"/>
        <v>-2.674224865730269</v>
      </c>
      <c r="G84" s="5">
        <f>SUM(B80:B83)</f>
        <v>-2672</v>
      </c>
      <c r="H84" s="5" t="s">
        <v>23</v>
      </c>
      <c r="J84" s="44">
        <v>27781</v>
      </c>
      <c r="K84" s="44">
        <v>28289</v>
      </c>
      <c r="L84" s="5"/>
    </row>
    <row r="85" spans="1:12">
      <c r="A85" s="23">
        <v>28825</v>
      </c>
      <c r="B85" s="44">
        <v>-972</v>
      </c>
      <c r="C85" s="44">
        <v>-1021</v>
      </c>
      <c r="D85" s="14">
        <f t="shared" si="5"/>
        <v>-3609</v>
      </c>
      <c r="E85" s="21">
        <f t="shared" si="3"/>
        <v>-3.5164456690201482</v>
      </c>
      <c r="F85" s="21">
        <f t="shared" si="4"/>
        <v>-3.248512561095259</v>
      </c>
      <c r="J85" s="44">
        <v>31448</v>
      </c>
      <c r="K85" s="44">
        <v>29035</v>
      </c>
      <c r="L85" s="5"/>
    </row>
    <row r="86" spans="1:12">
      <c r="A86" s="20">
        <v>28915</v>
      </c>
      <c r="B86" s="44">
        <v>-740</v>
      </c>
      <c r="C86" s="44">
        <v>-595</v>
      </c>
      <c r="D86" s="14">
        <f t="shared" si="5"/>
        <v>-3503</v>
      </c>
      <c r="E86" s="21">
        <f t="shared" si="3"/>
        <v>-1.951523500278789</v>
      </c>
      <c r="F86" s="21">
        <f t="shared" si="4"/>
        <v>-3.0380295737392133</v>
      </c>
      <c r="J86" s="44">
        <v>29142</v>
      </c>
      <c r="K86" s="44">
        <v>30489</v>
      </c>
      <c r="L86" s="5"/>
    </row>
    <row r="87" spans="1:12">
      <c r="A87" s="23">
        <v>29007</v>
      </c>
      <c r="B87" s="44">
        <v>-525</v>
      </c>
      <c r="C87" s="44">
        <v>-593</v>
      </c>
      <c r="D87" s="14">
        <f t="shared" si="5"/>
        <v>-3261</v>
      </c>
      <c r="E87" s="21">
        <f t="shared" si="3"/>
        <v>-1.9153746770025841</v>
      </c>
      <c r="F87" s="21">
        <f t="shared" si="4"/>
        <v>-2.7460821382556779</v>
      </c>
      <c r="J87" s="44">
        <v>30380</v>
      </c>
      <c r="K87" s="44">
        <v>30960</v>
      </c>
      <c r="L87" s="5"/>
    </row>
    <row r="88" spans="1:12">
      <c r="A88" s="20">
        <v>29099</v>
      </c>
      <c r="B88" s="44">
        <v>-492</v>
      </c>
      <c r="C88" s="44">
        <v>-539</v>
      </c>
      <c r="D88" s="14">
        <f t="shared" si="5"/>
        <v>-2729</v>
      </c>
      <c r="E88" s="21">
        <f t="shared" si="3"/>
        <v>-1.6826397777292168</v>
      </c>
      <c r="F88" s="21">
        <f t="shared" si="4"/>
        <v>-2.2263375157042864</v>
      </c>
      <c r="G88" s="5">
        <f>SUM(B84:B87)</f>
        <v>-3261</v>
      </c>
      <c r="H88" s="5" t="s">
        <v>24</v>
      </c>
      <c r="J88" s="44">
        <v>31608</v>
      </c>
      <c r="K88" s="44">
        <v>32033</v>
      </c>
      <c r="L88" s="5"/>
    </row>
    <row r="89" spans="1:12">
      <c r="A89" s="23">
        <v>29190</v>
      </c>
      <c r="B89" s="44">
        <v>-235</v>
      </c>
      <c r="C89" s="44">
        <v>-213</v>
      </c>
      <c r="D89" s="14">
        <f t="shared" si="5"/>
        <v>-1992</v>
      </c>
      <c r="E89" s="21">
        <f t="shared" si="3"/>
        <v>-0.63939002791702937</v>
      </c>
      <c r="F89" s="21">
        <f t="shared" si="4"/>
        <v>-1.562291674836281</v>
      </c>
      <c r="J89" s="44">
        <v>36375</v>
      </c>
      <c r="K89" s="44">
        <v>33313</v>
      </c>
      <c r="L89" s="5"/>
    </row>
    <row r="90" spans="1:12">
      <c r="A90" s="20">
        <v>29281</v>
      </c>
      <c r="B90" s="44">
        <v>-518</v>
      </c>
      <c r="C90" s="44">
        <v>-327</v>
      </c>
      <c r="D90" s="14">
        <f t="shared" si="5"/>
        <v>-1770</v>
      </c>
      <c r="E90" s="21">
        <f t="shared" si="3"/>
        <v>-0.95580498070852327</v>
      </c>
      <c r="F90" s="21">
        <f t="shared" si="4"/>
        <v>-1.3535835551069102</v>
      </c>
      <c r="J90" s="44">
        <v>32401</v>
      </c>
      <c r="K90" s="44">
        <v>34212</v>
      </c>
      <c r="L90" s="5"/>
    </row>
    <row r="91" spans="1:12">
      <c r="A91" s="23">
        <v>29373</v>
      </c>
      <c r="B91" s="44">
        <v>-483</v>
      </c>
      <c r="C91" s="44">
        <v>-599</v>
      </c>
      <c r="D91" s="14">
        <f t="shared" si="5"/>
        <v>-1728</v>
      </c>
      <c r="E91" s="21">
        <f t="shared" si="3"/>
        <v>-1.7119176907687912</v>
      </c>
      <c r="F91" s="21">
        <f t="shared" si="4"/>
        <v>-1.2836894184768075</v>
      </c>
      <c r="J91" s="44">
        <v>34228</v>
      </c>
      <c r="K91" s="44">
        <v>34990</v>
      </c>
      <c r="L91" s="5"/>
    </row>
    <row r="92" spans="1:12">
      <c r="A92" s="20">
        <v>29465</v>
      </c>
      <c r="B92" s="44">
        <v>-1216</v>
      </c>
      <c r="C92" s="44">
        <v>-1364</v>
      </c>
      <c r="D92" s="14">
        <f t="shared" si="5"/>
        <v>-2452</v>
      </c>
      <c r="E92" s="21">
        <f t="shared" si="3"/>
        <v>-3.7735849056603774</v>
      </c>
      <c r="F92" s="21">
        <f t="shared" si="4"/>
        <v>-1.7649811049127226</v>
      </c>
      <c r="G92" s="5">
        <f>SUM(B88:B91)</f>
        <v>-1728</v>
      </c>
      <c r="H92" s="5" t="s">
        <v>25</v>
      </c>
      <c r="J92" s="44">
        <v>35921</v>
      </c>
      <c r="K92" s="44">
        <v>36146</v>
      </c>
      <c r="L92" s="5"/>
    </row>
    <row r="93" spans="1:12">
      <c r="A93" s="23">
        <v>29556</v>
      </c>
      <c r="B93" s="44">
        <v>-1173</v>
      </c>
      <c r="C93" s="44">
        <v>-1212</v>
      </c>
      <c r="D93" s="14">
        <f t="shared" si="5"/>
        <v>-3390</v>
      </c>
      <c r="E93" s="21">
        <f t="shared" si="3"/>
        <v>-3.205925142176961</v>
      </c>
      <c r="F93" s="21">
        <f t="shared" si="4"/>
        <v>-2.3566870124994788</v>
      </c>
      <c r="J93" s="44">
        <v>41296</v>
      </c>
      <c r="K93" s="44">
        <v>37805</v>
      </c>
      <c r="L93" s="5"/>
    </row>
    <row r="94" spans="1:12">
      <c r="A94" s="20">
        <v>29646</v>
      </c>
      <c r="B94" s="44">
        <v>-1487</v>
      </c>
      <c r="C94" s="44">
        <v>-1086</v>
      </c>
      <c r="D94" s="14">
        <f t="shared" si="5"/>
        <v>-4359</v>
      </c>
      <c r="E94" s="21">
        <f t="shared" si="3"/>
        <v>-2.8163170042270687</v>
      </c>
      <c r="F94" s="21">
        <f t="shared" si="4"/>
        <v>-2.9585035768097843</v>
      </c>
      <c r="J94" s="44">
        <v>35893</v>
      </c>
      <c r="K94" s="44">
        <v>38561</v>
      </c>
      <c r="L94" s="5"/>
    </row>
    <row r="95" spans="1:12">
      <c r="A95" s="23">
        <v>29738</v>
      </c>
      <c r="B95" s="44">
        <v>-1398</v>
      </c>
      <c r="C95" s="44">
        <v>-1663</v>
      </c>
      <c r="D95" s="14">
        <f t="shared" si="5"/>
        <v>-5274</v>
      </c>
      <c r="E95" s="21">
        <f t="shared" si="3"/>
        <v>-4.1585396349087267</v>
      </c>
      <c r="F95" s="21">
        <f t="shared" si="4"/>
        <v>-3.4615839010750995</v>
      </c>
      <c r="J95" s="44">
        <v>39248</v>
      </c>
      <c r="K95" s="44">
        <v>39990</v>
      </c>
      <c r="L95" s="5"/>
    </row>
    <row r="96" spans="1:12">
      <c r="A96" s="20">
        <v>29830</v>
      </c>
      <c r="B96" s="44">
        <v>-1974</v>
      </c>
      <c r="C96" s="44">
        <v>-1707</v>
      </c>
      <c r="D96" s="14">
        <f t="shared" si="5"/>
        <v>-6032</v>
      </c>
      <c r="E96" s="21">
        <f t="shared" si="3"/>
        <v>-4.0484773740631823</v>
      </c>
      <c r="F96" s="21">
        <f t="shared" si="4"/>
        <v>-3.8172866382310877</v>
      </c>
      <c r="G96" s="5">
        <f>SUM(B92:B95)</f>
        <v>-5274</v>
      </c>
      <c r="H96" s="5" t="s">
        <v>26</v>
      </c>
      <c r="J96" s="44">
        <v>41581</v>
      </c>
      <c r="K96" s="44">
        <v>42164</v>
      </c>
      <c r="L96" s="5"/>
    </row>
    <row r="97" spans="1:12">
      <c r="A97" s="23">
        <v>29921</v>
      </c>
      <c r="B97" s="44">
        <v>-2102</v>
      </c>
      <c r="C97" s="44">
        <v>-2304</v>
      </c>
      <c r="D97" s="14">
        <f t="shared" si="5"/>
        <v>-6961</v>
      </c>
      <c r="E97" s="21">
        <f t="shared" si="3"/>
        <v>-5.313530592006642</v>
      </c>
      <c r="F97" s="21">
        <f t="shared" si="4"/>
        <v>-4.2278072008162866</v>
      </c>
      <c r="J97" s="44">
        <v>47926</v>
      </c>
      <c r="K97" s="44">
        <v>43361</v>
      </c>
      <c r="L97" s="5"/>
    </row>
    <row r="98" spans="1:12">
      <c r="A98" s="20">
        <v>30011</v>
      </c>
      <c r="B98" s="44">
        <v>-2273</v>
      </c>
      <c r="C98" s="44">
        <v>-2385</v>
      </c>
      <c r="D98" s="14">
        <f t="shared" si="5"/>
        <v>-7747</v>
      </c>
      <c r="E98" s="21">
        <f t="shared" si="3"/>
        <v>-5.38532752274934</v>
      </c>
      <c r="F98" s="21">
        <f t="shared" si="4"/>
        <v>-4.5567639740957935</v>
      </c>
      <c r="J98" s="44">
        <v>41256</v>
      </c>
      <c r="K98" s="44">
        <v>44287</v>
      </c>
      <c r="L98" s="5"/>
    </row>
    <row r="99" spans="1:12">
      <c r="A99" s="23">
        <v>30103</v>
      </c>
      <c r="B99" s="44">
        <v>-2156</v>
      </c>
      <c r="C99" s="44">
        <v>-2171</v>
      </c>
      <c r="D99" s="14">
        <f t="shared" si="5"/>
        <v>-8505</v>
      </c>
      <c r="E99" s="21">
        <f t="shared" si="3"/>
        <v>-4.7221315932572043</v>
      </c>
      <c r="F99" s="21">
        <f t="shared" si="4"/>
        <v>-4.8363158702809672</v>
      </c>
      <c r="J99" s="44">
        <v>45094</v>
      </c>
      <c r="K99" s="44">
        <v>45975</v>
      </c>
      <c r="L99" s="5"/>
    </row>
    <row r="100" spans="1:12">
      <c r="A100" s="20">
        <v>30195</v>
      </c>
      <c r="B100" s="44">
        <v>-1846</v>
      </c>
      <c r="C100" s="44">
        <v>-1567</v>
      </c>
      <c r="D100" s="14">
        <f t="shared" si="5"/>
        <v>-8377</v>
      </c>
      <c r="E100" s="21">
        <f t="shared" si="3"/>
        <v>-3.3656944026805276</v>
      </c>
      <c r="F100" s="21">
        <f t="shared" si="4"/>
        <v>-4.644264939874593</v>
      </c>
      <c r="G100" s="5">
        <f>SUM(B96:B99)</f>
        <v>-8505</v>
      </c>
      <c r="H100" s="5" t="s">
        <v>27</v>
      </c>
      <c r="J100" s="44">
        <v>46097</v>
      </c>
      <c r="K100" s="44">
        <v>46558</v>
      </c>
      <c r="L100" s="5"/>
    </row>
    <row r="101" spans="1:12">
      <c r="A101" s="23">
        <v>30286</v>
      </c>
      <c r="B101" s="44">
        <v>-1344</v>
      </c>
      <c r="C101" s="44">
        <v>-1557</v>
      </c>
      <c r="D101" s="14">
        <f t="shared" si="5"/>
        <v>-7619</v>
      </c>
      <c r="E101" s="21">
        <f t="shared" si="3"/>
        <v>-3.2924508352717279</v>
      </c>
      <c r="F101" s="21">
        <f t="shared" si="4"/>
        <v>-4.1435081956514646</v>
      </c>
      <c r="J101" s="44">
        <v>51431</v>
      </c>
      <c r="K101" s="44">
        <v>47290</v>
      </c>
      <c r="L101" s="5"/>
    </row>
    <row r="102" spans="1:12">
      <c r="A102" s="20">
        <v>30376</v>
      </c>
      <c r="B102" s="44">
        <v>-1694</v>
      </c>
      <c r="C102" s="44">
        <v>-1670</v>
      </c>
      <c r="D102" s="14">
        <f t="shared" si="5"/>
        <v>-7040</v>
      </c>
      <c r="E102" s="21">
        <f t="shared" si="3"/>
        <v>-3.5015620740989246</v>
      </c>
      <c r="F102" s="21">
        <f t="shared" si="4"/>
        <v>-3.7643435391245763</v>
      </c>
      <c r="J102" s="44">
        <v>44396</v>
      </c>
      <c r="K102" s="44">
        <v>47693</v>
      </c>
      <c r="L102" s="5"/>
    </row>
    <row r="103" spans="1:12">
      <c r="A103" s="23">
        <v>30468</v>
      </c>
      <c r="B103" s="44">
        <v>-1399</v>
      </c>
      <c r="C103" s="44">
        <v>-1413</v>
      </c>
      <c r="D103" s="14">
        <f t="shared" si="5"/>
        <v>-6283</v>
      </c>
      <c r="E103" s="21">
        <f t="shared" si="3"/>
        <v>-2.9309879897944366</v>
      </c>
      <c r="F103" s="21">
        <f t="shared" si="4"/>
        <v>-3.3171251933625818</v>
      </c>
      <c r="J103" s="44">
        <v>47487</v>
      </c>
      <c r="K103" s="44">
        <v>48209</v>
      </c>
      <c r="L103" s="5"/>
    </row>
    <row r="104" spans="1:12">
      <c r="A104" s="20">
        <v>30560</v>
      </c>
      <c r="B104" s="44">
        <v>-2106</v>
      </c>
      <c r="C104" s="44">
        <v>-1855</v>
      </c>
      <c r="D104" s="14">
        <f t="shared" si="5"/>
        <v>-6543</v>
      </c>
      <c r="E104" s="21">
        <f t="shared" si="3"/>
        <v>-3.6370409583749979</v>
      </c>
      <c r="F104" s="21">
        <f t="shared" si="4"/>
        <v>-3.3889614022002612</v>
      </c>
      <c r="G104" s="5">
        <f>SUM(B100:B103)</f>
        <v>-6283</v>
      </c>
      <c r="H104" s="5" t="s">
        <v>28</v>
      </c>
      <c r="J104" s="44">
        <v>49754</v>
      </c>
      <c r="K104" s="44">
        <v>51003</v>
      </c>
      <c r="L104" s="5"/>
    </row>
    <row r="105" spans="1:12">
      <c r="A105" s="23">
        <v>30651</v>
      </c>
      <c r="B105" s="44">
        <v>-1205</v>
      </c>
      <c r="C105" s="44">
        <v>-1452</v>
      </c>
      <c r="D105" s="14">
        <f t="shared" si="5"/>
        <v>-6404</v>
      </c>
      <c r="E105" s="21">
        <f t="shared" si="3"/>
        <v>-2.7712039086953202</v>
      </c>
      <c r="F105" s="21">
        <f t="shared" si="4"/>
        <v>-3.2163448982461778</v>
      </c>
      <c r="J105" s="44">
        <v>57471</v>
      </c>
      <c r="K105" s="44">
        <v>52396</v>
      </c>
      <c r="L105" s="5"/>
    </row>
    <row r="106" spans="1:12">
      <c r="A106" s="20">
        <v>30742</v>
      </c>
      <c r="B106" s="44">
        <v>-2010</v>
      </c>
      <c r="C106" s="44">
        <v>-2116</v>
      </c>
      <c r="D106" s="14">
        <f t="shared" si="5"/>
        <v>-6720</v>
      </c>
      <c r="E106" s="21">
        <f t="shared" si="3"/>
        <v>-3.8760257913247358</v>
      </c>
      <c r="F106" s="21">
        <f t="shared" si="4"/>
        <v>-3.2557508575415204</v>
      </c>
      <c r="J106" s="44">
        <v>51692</v>
      </c>
      <c r="K106" s="44">
        <v>54592</v>
      </c>
      <c r="L106" s="5"/>
    </row>
    <row r="107" spans="1:12">
      <c r="A107" s="23">
        <v>30834</v>
      </c>
      <c r="B107" s="44">
        <v>-1860</v>
      </c>
      <c r="C107" s="44">
        <v>-1909</v>
      </c>
      <c r="D107" s="14">
        <f t="shared" si="5"/>
        <v>-7181</v>
      </c>
      <c r="E107" s="21">
        <f t="shared" si="3"/>
        <v>-3.4198599093531108</v>
      </c>
      <c r="F107" s="21">
        <f t="shared" si="4"/>
        <v>-3.3605383600235861</v>
      </c>
      <c r="J107" s="44">
        <v>54769</v>
      </c>
      <c r="K107" s="44">
        <v>55821</v>
      </c>
      <c r="L107" s="5"/>
    </row>
    <row r="108" spans="1:12">
      <c r="A108" s="20">
        <v>30926</v>
      </c>
      <c r="B108" s="44">
        <v>-2884</v>
      </c>
      <c r="C108" s="44">
        <v>-2496</v>
      </c>
      <c r="D108" s="14">
        <f t="shared" si="5"/>
        <v>-7959</v>
      </c>
      <c r="E108" s="21">
        <f t="shared" si="3"/>
        <v>-4.4201243159963877</v>
      </c>
      <c r="F108" s="21">
        <f t="shared" si="4"/>
        <v>-3.6257038211337669</v>
      </c>
      <c r="G108" s="5">
        <f>SUM(B104:B107)</f>
        <v>-7181</v>
      </c>
      <c r="H108" s="5" t="s">
        <v>29</v>
      </c>
      <c r="J108" s="44">
        <v>55584</v>
      </c>
      <c r="K108" s="44">
        <v>56469</v>
      </c>
      <c r="L108" s="5"/>
    </row>
    <row r="109" spans="1:12">
      <c r="A109" s="23">
        <v>31017</v>
      </c>
      <c r="B109" s="44">
        <v>-2744</v>
      </c>
      <c r="C109" s="44">
        <v>-2901</v>
      </c>
      <c r="D109" s="14">
        <f t="shared" si="5"/>
        <v>-9498</v>
      </c>
      <c r="E109" s="21">
        <f t="shared" si="3"/>
        <v>-5.0513668814208597</v>
      </c>
      <c r="F109" s="21">
        <f t="shared" si="4"/>
        <v>-4.2237173871474125</v>
      </c>
      <c r="J109" s="44">
        <v>62828</v>
      </c>
      <c r="K109" s="44">
        <v>57430</v>
      </c>
      <c r="L109" s="5"/>
    </row>
    <row r="110" spans="1:12">
      <c r="A110" s="20">
        <v>31107</v>
      </c>
      <c r="B110" s="44">
        <v>-2251</v>
      </c>
      <c r="C110" s="44">
        <v>-2411</v>
      </c>
      <c r="D110" s="14">
        <f t="shared" si="5"/>
        <v>-9739</v>
      </c>
      <c r="E110" s="21">
        <f t="shared" si="3"/>
        <v>-4.0444198413097814</v>
      </c>
      <c r="F110" s="21">
        <f t="shared" si="4"/>
        <v>-4.2465335310020054</v>
      </c>
      <c r="J110" s="44">
        <v>56159</v>
      </c>
      <c r="K110" s="44">
        <v>59613</v>
      </c>
      <c r="L110" s="5"/>
    </row>
    <row r="111" spans="1:12">
      <c r="A111" s="23">
        <v>31199</v>
      </c>
      <c r="B111" s="44">
        <v>-2709</v>
      </c>
      <c r="C111" s="44">
        <v>-2752</v>
      </c>
      <c r="D111" s="14">
        <f t="shared" si="5"/>
        <v>-10588</v>
      </c>
      <c r="E111" s="21">
        <f t="shared" si="3"/>
        <v>-4.4415752098127825</v>
      </c>
      <c r="F111" s="21">
        <f t="shared" si="4"/>
        <v>-4.4960614875050426</v>
      </c>
      <c r="J111" s="44">
        <v>60924</v>
      </c>
      <c r="K111" s="44">
        <v>61960</v>
      </c>
      <c r="L111" s="5"/>
    </row>
    <row r="112" spans="1:12">
      <c r="A112" s="20">
        <v>31291</v>
      </c>
      <c r="B112" s="44">
        <v>-4052</v>
      </c>
      <c r="C112" s="44">
        <v>-3474</v>
      </c>
      <c r="D112" s="14">
        <f t="shared" si="5"/>
        <v>-11756</v>
      </c>
      <c r="E112" s="21">
        <f t="shared" si="3"/>
        <v>-5.4784583359616477</v>
      </c>
      <c r="F112" s="21">
        <f t="shared" si="4"/>
        <v>-4.8424035720758569</v>
      </c>
      <c r="G112" s="5">
        <f>SUM(B108:B111)</f>
        <v>-10588</v>
      </c>
      <c r="H112" s="5" t="s">
        <v>30</v>
      </c>
      <c r="J112" s="44">
        <v>62861</v>
      </c>
      <c r="K112" s="44">
        <v>63412</v>
      </c>
      <c r="L112" s="5"/>
    </row>
    <row r="113" spans="1:12">
      <c r="A113" s="23">
        <v>31382</v>
      </c>
      <c r="B113" s="44">
        <v>-3375</v>
      </c>
      <c r="C113" s="44">
        <v>-3603</v>
      </c>
      <c r="D113" s="14">
        <f t="shared" si="5"/>
        <v>-12387</v>
      </c>
      <c r="E113" s="21">
        <f t="shared" si="3"/>
        <v>-5.5731720521585792</v>
      </c>
      <c r="F113" s="21">
        <f t="shared" si="4"/>
        <v>-4.959938496282148</v>
      </c>
      <c r="J113" s="44">
        <v>69797</v>
      </c>
      <c r="K113" s="44">
        <v>64649</v>
      </c>
      <c r="L113" s="5"/>
    </row>
    <row r="114" spans="1:12">
      <c r="A114" s="20">
        <v>31472</v>
      </c>
      <c r="B114" s="44">
        <v>-3641</v>
      </c>
      <c r="C114" s="44">
        <v>-3891</v>
      </c>
      <c r="D114" s="14">
        <f t="shared" si="5"/>
        <v>-13777</v>
      </c>
      <c r="E114" s="21">
        <f t="shared" si="3"/>
        <v>-5.9078969344528627</v>
      </c>
      <c r="F114" s="21">
        <f t="shared" si="4"/>
        <v>-5.3829653391264261</v>
      </c>
      <c r="J114" s="44">
        <v>62355</v>
      </c>
      <c r="K114" s="44">
        <v>65861</v>
      </c>
      <c r="L114" s="5"/>
    </row>
    <row r="115" spans="1:12">
      <c r="A115" s="23">
        <v>31564</v>
      </c>
      <c r="B115" s="44">
        <v>-3617</v>
      </c>
      <c r="C115" s="44">
        <v>-3697</v>
      </c>
      <c r="D115" s="14">
        <f t="shared" si="5"/>
        <v>-14685</v>
      </c>
      <c r="E115" s="21">
        <f t="shared" si="3"/>
        <v>-5.5146181384248214</v>
      </c>
      <c r="F115" s="21">
        <f t="shared" si="4"/>
        <v>-5.6293053548359895</v>
      </c>
      <c r="J115" s="44">
        <v>65854</v>
      </c>
      <c r="K115" s="44">
        <v>67040</v>
      </c>
      <c r="L115" s="5"/>
    </row>
    <row r="116" spans="1:12">
      <c r="A116" s="20">
        <v>31656</v>
      </c>
      <c r="B116" s="44">
        <v>-3700</v>
      </c>
      <c r="C116" s="44">
        <v>-3206</v>
      </c>
      <c r="D116" s="14">
        <f t="shared" si="5"/>
        <v>-14333</v>
      </c>
      <c r="E116" s="21">
        <f t="shared" si="3"/>
        <v>-4.6949594353161705</v>
      </c>
      <c r="F116" s="21">
        <f t="shared" si="4"/>
        <v>-5.3901696062577562</v>
      </c>
      <c r="G116" s="5">
        <f>SUM(B112:B115)</f>
        <v>-14685</v>
      </c>
      <c r="H116" s="5" t="s">
        <v>31</v>
      </c>
      <c r="J116" s="44">
        <v>67904</v>
      </c>
      <c r="K116" s="44">
        <v>68286</v>
      </c>
      <c r="L116" s="5"/>
    </row>
    <row r="117" spans="1:12">
      <c r="A117" s="23">
        <v>31747</v>
      </c>
      <c r="B117" s="44">
        <v>-2797</v>
      </c>
      <c r="C117" s="44">
        <v>-3016</v>
      </c>
      <c r="D117" s="14">
        <f t="shared" si="5"/>
        <v>-13755</v>
      </c>
      <c r="E117" s="21">
        <f t="shared" si="3"/>
        <v>-4.274134119380987</v>
      </c>
      <c r="F117" s="21">
        <f t="shared" si="4"/>
        <v>-5.0620100835388069</v>
      </c>
      <c r="J117" s="44">
        <v>75617</v>
      </c>
      <c r="K117" s="44">
        <v>70564</v>
      </c>
      <c r="L117" s="5"/>
    </row>
    <row r="118" spans="1:12">
      <c r="A118" s="20">
        <v>31837</v>
      </c>
      <c r="B118" s="44">
        <v>-2832</v>
      </c>
      <c r="C118" s="44">
        <v>-2921</v>
      </c>
      <c r="D118" s="14">
        <f t="shared" si="5"/>
        <v>-12946</v>
      </c>
      <c r="E118" s="21">
        <f t="shared" si="3"/>
        <v>-4.0379883325499737</v>
      </c>
      <c r="F118" s="21">
        <f t="shared" si="4"/>
        <v>-4.6542395427010117</v>
      </c>
      <c r="J118" s="44">
        <v>68780</v>
      </c>
      <c r="K118" s="44">
        <v>72338</v>
      </c>
      <c r="L118" s="5"/>
    </row>
    <row r="119" spans="1:12">
      <c r="A119" s="23">
        <v>31929</v>
      </c>
      <c r="B119" s="44">
        <v>-2346</v>
      </c>
      <c r="C119" s="44">
        <v>-2380</v>
      </c>
      <c r="D119" s="14">
        <f t="shared" si="5"/>
        <v>-11675</v>
      </c>
      <c r="E119" s="21">
        <f t="shared" si="3"/>
        <v>-3.1701209441099687</v>
      </c>
      <c r="F119" s="21">
        <f t="shared" si="4"/>
        <v>-4.0771355634479125</v>
      </c>
      <c r="J119" s="44">
        <v>74052</v>
      </c>
      <c r="K119" s="44">
        <v>75076</v>
      </c>
      <c r="L119" s="5"/>
    </row>
    <row r="120" spans="1:12">
      <c r="A120" s="20">
        <v>32021</v>
      </c>
      <c r="B120" s="44">
        <v>-3028</v>
      </c>
      <c r="C120" s="44">
        <v>-2481</v>
      </c>
      <c r="D120" s="14">
        <f t="shared" si="5"/>
        <v>-11003</v>
      </c>
      <c r="E120" s="21">
        <f t="shared" si="3"/>
        <v>-3.2015381836013108</v>
      </c>
      <c r="F120" s="21">
        <f t="shared" si="4"/>
        <v>-3.717895433979733</v>
      </c>
      <c r="G120" s="5">
        <f>SUM(B116:B119)</f>
        <v>-11675</v>
      </c>
      <c r="H120" s="5" t="s">
        <v>32</v>
      </c>
      <c r="J120" s="44">
        <v>77498</v>
      </c>
      <c r="K120" s="44">
        <v>77494</v>
      </c>
      <c r="L120" s="5"/>
    </row>
    <row r="121" spans="1:12">
      <c r="A121" s="23">
        <v>32112</v>
      </c>
      <c r="B121" s="44">
        <v>-2236</v>
      </c>
      <c r="C121" s="44">
        <v>-2568</v>
      </c>
      <c r="D121" s="14">
        <f t="shared" si="5"/>
        <v>-10442</v>
      </c>
      <c r="E121" s="21">
        <f t="shared" si="3"/>
        <v>-3.2174806424937983</v>
      </c>
      <c r="F121" s="21">
        <f t="shared" si="4"/>
        <v>-3.4165047082458102</v>
      </c>
      <c r="J121" s="44">
        <v>85304</v>
      </c>
      <c r="K121" s="44">
        <v>79814</v>
      </c>
      <c r="L121" s="5"/>
    </row>
    <row r="122" spans="1:12">
      <c r="A122" s="20">
        <v>32203</v>
      </c>
      <c r="B122" s="44">
        <v>-2370</v>
      </c>
      <c r="C122" s="44">
        <v>-2439</v>
      </c>
      <c r="D122" s="14">
        <f t="shared" si="5"/>
        <v>-9980</v>
      </c>
      <c r="E122" s="21">
        <f t="shared" si="3"/>
        <v>-2.9490000725461272</v>
      </c>
      <c r="F122" s="21">
        <f t="shared" si="4"/>
        <v>-3.1645569620253164</v>
      </c>
      <c r="J122" s="44">
        <v>78514</v>
      </c>
      <c r="K122" s="44">
        <v>82706</v>
      </c>
      <c r="L122" s="5"/>
    </row>
    <row r="123" spans="1:12">
      <c r="A123" s="23">
        <v>32295</v>
      </c>
      <c r="B123" s="44">
        <v>-2967</v>
      </c>
      <c r="C123" s="44">
        <v>-3053</v>
      </c>
      <c r="D123" s="14">
        <f t="shared" si="5"/>
        <v>-10601</v>
      </c>
      <c r="E123" s="21">
        <f t="shared" si="3"/>
        <v>-3.6026149343906355</v>
      </c>
      <c r="F123" s="21">
        <f t="shared" si="4"/>
        <v>-3.2661474187545445</v>
      </c>
      <c r="J123" s="44">
        <v>83256</v>
      </c>
      <c r="K123" s="44">
        <v>84744</v>
      </c>
      <c r="L123" s="5"/>
    </row>
    <row r="124" spans="1:12">
      <c r="A124" s="20">
        <v>32387</v>
      </c>
      <c r="B124" s="44">
        <v>-4033</v>
      </c>
      <c r="C124" s="44">
        <v>-3401</v>
      </c>
      <c r="D124" s="14">
        <f t="shared" si="5"/>
        <v>-11606</v>
      </c>
      <c r="E124" s="21">
        <f t="shared" si="3"/>
        <v>-3.875165215806025</v>
      </c>
      <c r="F124" s="21">
        <f t="shared" si="4"/>
        <v>-3.4706107509389725</v>
      </c>
      <c r="G124" s="5">
        <f>SUM(B120:B123)</f>
        <v>-10601</v>
      </c>
      <c r="H124" s="5" t="s">
        <v>33</v>
      </c>
      <c r="J124" s="44">
        <v>87334</v>
      </c>
      <c r="K124" s="44">
        <v>87764</v>
      </c>
      <c r="L124" s="5"/>
    </row>
    <row r="125" spans="1:12">
      <c r="A125" s="23">
        <v>32478</v>
      </c>
      <c r="B125" s="44">
        <v>-4022</v>
      </c>
      <c r="C125" s="44">
        <v>-4357</v>
      </c>
      <c r="D125" s="14">
        <f t="shared" si="5"/>
        <v>-13392</v>
      </c>
      <c r="E125" s="21">
        <f t="shared" si="3"/>
        <v>-4.8095816315266582</v>
      </c>
      <c r="F125" s="21">
        <f t="shared" si="4"/>
        <v>-3.8738454685090962</v>
      </c>
      <c r="J125" s="44">
        <v>96599</v>
      </c>
      <c r="K125" s="44">
        <v>90590</v>
      </c>
      <c r="L125" s="5"/>
    </row>
    <row r="126" spans="1:12">
      <c r="A126" s="20">
        <v>32568</v>
      </c>
      <c r="B126" s="44">
        <v>-5014</v>
      </c>
      <c r="C126" s="44">
        <v>-5119</v>
      </c>
      <c r="D126" s="14">
        <f t="shared" si="5"/>
        <v>-16036</v>
      </c>
      <c r="E126" s="21">
        <f t="shared" si="3"/>
        <v>-5.4894265002359202</v>
      </c>
      <c r="F126" s="21">
        <f t="shared" si="4"/>
        <v>-4.5017250623913938</v>
      </c>
      <c r="J126" s="44">
        <v>89030</v>
      </c>
      <c r="K126" s="44">
        <v>93252</v>
      </c>
      <c r="L126" s="5"/>
    </row>
    <row r="127" spans="1:12">
      <c r="A127" s="23">
        <v>32660</v>
      </c>
      <c r="B127" s="44">
        <v>-5467</v>
      </c>
      <c r="C127" s="44">
        <v>-5710</v>
      </c>
      <c r="D127" s="14">
        <f t="shared" si="5"/>
        <v>-18536</v>
      </c>
      <c r="E127" s="21">
        <f t="shared" si="3"/>
        <v>-5.8958976529990608</v>
      </c>
      <c r="F127" s="21">
        <f t="shared" si="4"/>
        <v>-5.0331816355124959</v>
      </c>
      <c r="J127" s="44">
        <v>95313</v>
      </c>
      <c r="K127" s="44">
        <v>96847</v>
      </c>
      <c r="L127" s="5"/>
    </row>
    <row r="128" spans="1:12">
      <c r="A128" s="20">
        <v>32752</v>
      </c>
      <c r="B128" s="44">
        <v>-6862</v>
      </c>
      <c r="C128" s="44">
        <v>-6293</v>
      </c>
      <c r="D128" s="14">
        <f t="shared" si="5"/>
        <v>-21365</v>
      </c>
      <c r="E128" s="21">
        <f t="shared" si="3"/>
        <v>-6.3775665322172008</v>
      </c>
      <c r="F128" s="21">
        <f t="shared" si="4"/>
        <v>-5.6337248242509901</v>
      </c>
      <c r="G128" s="5">
        <f>SUM(B124:B127)</f>
        <v>-18536</v>
      </c>
      <c r="H128" s="5" t="s">
        <v>34</v>
      </c>
      <c r="J128" s="44">
        <v>98292</v>
      </c>
      <c r="K128" s="44">
        <v>98674</v>
      </c>
      <c r="L128" s="5"/>
    </row>
    <row r="129" spans="1:12">
      <c r="A129" s="23">
        <v>32843</v>
      </c>
      <c r="B129" s="44">
        <v>-6034</v>
      </c>
      <c r="C129" s="44">
        <v>-6227</v>
      </c>
      <c r="D129" s="14">
        <f t="shared" si="5"/>
        <v>-23377</v>
      </c>
      <c r="E129" s="21">
        <f t="shared" si="3"/>
        <v>-6.201573548451349</v>
      </c>
      <c r="F129" s="21">
        <f t="shared" si="4"/>
        <v>-6.0109022653055977</v>
      </c>
      <c r="J129" s="44">
        <v>106275</v>
      </c>
      <c r="K129" s="44">
        <v>100410</v>
      </c>
      <c r="L129" s="5"/>
    </row>
    <row r="130" spans="1:12">
      <c r="A130" s="20">
        <v>32933</v>
      </c>
      <c r="B130" s="44">
        <v>-6204</v>
      </c>
      <c r="C130" s="44">
        <v>-6242</v>
      </c>
      <c r="D130" s="14">
        <f t="shared" si="5"/>
        <v>-24567</v>
      </c>
      <c r="E130" s="21">
        <f t="shared" si="3"/>
        <v>-6.1033919683976885</v>
      </c>
      <c r="F130" s="21">
        <f t="shared" si="4"/>
        <v>-6.1772071691509263</v>
      </c>
      <c r="J130" s="44">
        <v>97824</v>
      </c>
      <c r="K130" s="44">
        <v>102271</v>
      </c>
      <c r="L130" s="5"/>
    </row>
    <row r="131" spans="1:12">
      <c r="A131" s="23">
        <v>33025</v>
      </c>
      <c r="B131" s="44">
        <v>-4265</v>
      </c>
      <c r="C131" s="44">
        <v>-4558</v>
      </c>
      <c r="D131" s="14">
        <f t="shared" si="5"/>
        <v>-23365</v>
      </c>
      <c r="E131" s="21">
        <f t="shared" si="3"/>
        <v>-4.374826033958171</v>
      </c>
      <c r="F131" s="21">
        <f t="shared" si="4"/>
        <v>-5.773483734664377</v>
      </c>
      <c r="J131" s="44">
        <v>102304</v>
      </c>
      <c r="K131" s="44">
        <v>104187</v>
      </c>
      <c r="L131" s="5"/>
    </row>
    <row r="132" spans="1:12">
      <c r="A132" s="20">
        <v>33117</v>
      </c>
      <c r="B132" s="44">
        <v>-4776</v>
      </c>
      <c r="C132" s="44">
        <v>-4263</v>
      </c>
      <c r="D132" s="14">
        <f t="shared" si="5"/>
        <v>-21279</v>
      </c>
      <c r="E132" s="21">
        <f t="shared" si="3"/>
        <v>-4.1164144803545737</v>
      </c>
      <c r="F132" s="21">
        <f t="shared" si="4"/>
        <v>-5.1940412174350286</v>
      </c>
      <c r="G132" s="5">
        <f>SUM(B128:B131)</f>
        <v>-23365</v>
      </c>
      <c r="H132" s="5" t="s">
        <v>35</v>
      </c>
      <c r="J132" s="44">
        <v>103278</v>
      </c>
      <c r="K132" s="44">
        <v>103561</v>
      </c>
      <c r="L132" s="5"/>
    </row>
    <row r="133" spans="1:12">
      <c r="A133" s="23">
        <v>33208</v>
      </c>
      <c r="B133" s="44">
        <v>-4842</v>
      </c>
      <c r="C133" s="44">
        <v>-5048</v>
      </c>
      <c r="D133" s="14">
        <f t="shared" si="5"/>
        <v>-20087</v>
      </c>
      <c r="E133" s="21">
        <f t="shared" si="3"/>
        <v>-4.8148642719520804</v>
      </c>
      <c r="F133" s="21">
        <f t="shared" si="4"/>
        <v>-4.8561668508046871</v>
      </c>
      <c r="J133" s="44">
        <v>110233</v>
      </c>
      <c r="K133" s="44">
        <v>104842</v>
      </c>
      <c r="L133" s="5"/>
    </row>
    <row r="134" spans="1:12">
      <c r="A134" s="20">
        <v>33298</v>
      </c>
      <c r="B134" s="44">
        <v>-3950</v>
      </c>
      <c r="C134" s="44">
        <v>-3999</v>
      </c>
      <c r="D134" s="14">
        <f t="shared" si="5"/>
        <v>-17833</v>
      </c>
      <c r="E134" s="21">
        <f t="shared" si="3"/>
        <v>-3.8671682348731737</v>
      </c>
      <c r="F134" s="21">
        <f t="shared" si="4"/>
        <v>-4.2943455656240443</v>
      </c>
      <c r="J134" s="44">
        <v>99452</v>
      </c>
      <c r="K134" s="44">
        <v>103409</v>
      </c>
      <c r="L134" s="5"/>
    </row>
    <row r="135" spans="1:12">
      <c r="A135" s="23">
        <v>33390</v>
      </c>
      <c r="B135" s="44">
        <v>-3115</v>
      </c>
      <c r="C135" s="44">
        <v>-3385</v>
      </c>
      <c r="D135" s="14">
        <f t="shared" si="5"/>
        <v>-16683</v>
      </c>
      <c r="E135" s="21">
        <f t="shared" si="3"/>
        <v>-3.2708474248719686</v>
      </c>
      <c r="F135" s="21">
        <f t="shared" si="4"/>
        <v>-4.0169026292978911</v>
      </c>
      <c r="J135" s="44">
        <v>102357</v>
      </c>
      <c r="K135" s="44">
        <v>103490</v>
      </c>
      <c r="L135" s="5"/>
    </row>
    <row r="136" spans="1:12">
      <c r="A136" s="20">
        <v>33482</v>
      </c>
      <c r="B136" s="44">
        <v>-3897</v>
      </c>
      <c r="C136" s="44">
        <v>-3186</v>
      </c>
      <c r="D136" s="14">
        <f t="shared" si="5"/>
        <v>-15804</v>
      </c>
      <c r="E136" s="21">
        <f t="shared" si="3"/>
        <v>-3.0547964907234286</v>
      </c>
      <c r="F136" s="21">
        <f t="shared" si="4"/>
        <v>-3.7982806315086171</v>
      </c>
      <c r="G136" s="5">
        <f>SUM(B132:B135)</f>
        <v>-16683</v>
      </c>
      <c r="H136" s="5" t="s">
        <v>36</v>
      </c>
      <c r="J136" s="44">
        <v>104041</v>
      </c>
      <c r="K136" s="44">
        <v>104295</v>
      </c>
      <c r="L136" s="5"/>
    </row>
    <row r="137" spans="1:12">
      <c r="A137" s="23">
        <v>33573</v>
      </c>
      <c r="B137" s="44">
        <v>-2769</v>
      </c>
      <c r="C137" s="44">
        <v>-3087</v>
      </c>
      <c r="D137" s="14">
        <f t="shared" si="5"/>
        <v>-13731</v>
      </c>
      <c r="E137" s="21">
        <f t="shared" ref="E137:E200" si="6">C137/K137*100</f>
        <v>-2.9327101205574713</v>
      </c>
      <c r="F137" s="21">
        <f t="shared" si="4"/>
        <v>-3.2956904724759082</v>
      </c>
      <c r="J137" s="44">
        <v>110785</v>
      </c>
      <c r="K137" s="44">
        <v>105261</v>
      </c>
      <c r="L137" s="5"/>
    </row>
    <row r="138" spans="1:12">
      <c r="A138" s="20">
        <v>33664</v>
      </c>
      <c r="B138" s="44">
        <v>-3113</v>
      </c>
      <c r="C138" s="44">
        <v>-3138</v>
      </c>
      <c r="D138" s="14">
        <f t="shared" si="5"/>
        <v>-12894</v>
      </c>
      <c r="E138" s="21">
        <f t="shared" si="6"/>
        <v>-2.9380371889219705</v>
      </c>
      <c r="F138" s="21">
        <f t="shared" si="4"/>
        <v>-3.0702924088008383</v>
      </c>
      <c r="J138" s="44">
        <v>102777</v>
      </c>
      <c r="K138" s="44">
        <v>106806</v>
      </c>
      <c r="L138" s="5"/>
    </row>
    <row r="139" spans="1:12">
      <c r="A139" s="23">
        <v>33756</v>
      </c>
      <c r="B139" s="44">
        <v>-3142</v>
      </c>
      <c r="C139" s="44">
        <v>-3448</v>
      </c>
      <c r="D139" s="14">
        <f t="shared" si="5"/>
        <v>-12921</v>
      </c>
      <c r="E139" s="21">
        <f t="shared" si="6"/>
        <v>-3.2168380198906577</v>
      </c>
      <c r="F139" s="21">
        <f t="shared" ref="F139:F202" si="7">D139*100/SUM(J136:J139)</f>
        <v>-3.0526542097143436</v>
      </c>
      <c r="J139" s="44">
        <v>105668</v>
      </c>
      <c r="K139" s="44">
        <v>107186</v>
      </c>
      <c r="L139" s="5"/>
    </row>
    <row r="140" spans="1:12">
      <c r="A140" s="20">
        <v>33848</v>
      </c>
      <c r="B140" s="44">
        <v>-4778</v>
      </c>
      <c r="C140" s="44">
        <v>-4030</v>
      </c>
      <c r="D140" s="14">
        <f t="shared" si="5"/>
        <v>-13802</v>
      </c>
      <c r="E140" s="21">
        <f t="shared" si="6"/>
        <v>-3.723895767880244</v>
      </c>
      <c r="F140" s="21">
        <f t="shared" si="7"/>
        <v>-3.2313574182854281</v>
      </c>
      <c r="G140" s="5">
        <f>SUM(B136:B139)</f>
        <v>-12921</v>
      </c>
      <c r="H140" s="5" t="s">
        <v>37</v>
      </c>
      <c r="J140" s="44">
        <v>107897</v>
      </c>
      <c r="K140" s="44">
        <v>108220</v>
      </c>
      <c r="L140" s="5"/>
    </row>
    <row r="141" spans="1:12">
      <c r="A141" s="23">
        <v>33939</v>
      </c>
      <c r="B141" s="44">
        <v>-3151</v>
      </c>
      <c r="C141" s="44">
        <v>-3478</v>
      </c>
      <c r="D141" s="14">
        <f t="shared" ref="D141:D198" si="8">SUM(B138:B141)</f>
        <v>-14184</v>
      </c>
      <c r="E141" s="21">
        <f t="shared" si="6"/>
        <v>-3.1505335434896824</v>
      </c>
      <c r="F141" s="21">
        <f t="shared" si="7"/>
        <v>-3.2810548230395558</v>
      </c>
      <c r="J141" s="44">
        <v>115958</v>
      </c>
      <c r="K141" s="44">
        <v>110394</v>
      </c>
      <c r="L141" s="5"/>
    </row>
    <row r="142" spans="1:12">
      <c r="A142" s="20">
        <v>34029</v>
      </c>
      <c r="B142" s="44">
        <v>-3102</v>
      </c>
      <c r="C142" s="44">
        <v>-3231</v>
      </c>
      <c r="D142" s="14">
        <f t="shared" si="8"/>
        <v>-14173</v>
      </c>
      <c r="E142" s="21">
        <f t="shared" si="6"/>
        <v>-2.8782425883694414</v>
      </c>
      <c r="F142" s="21">
        <f t="shared" si="7"/>
        <v>-3.2389802000109693</v>
      </c>
      <c r="J142" s="44">
        <v>108053</v>
      </c>
      <c r="K142" s="44">
        <v>112256</v>
      </c>
      <c r="L142" s="5"/>
    </row>
    <row r="143" spans="1:12">
      <c r="A143" s="23">
        <v>34121</v>
      </c>
      <c r="B143" s="44">
        <v>-3210</v>
      </c>
      <c r="C143" s="44">
        <v>-3514</v>
      </c>
      <c r="D143" s="14">
        <f t="shared" si="8"/>
        <v>-14241</v>
      </c>
      <c r="E143" s="21">
        <f t="shared" si="6"/>
        <v>-3.098847412189035</v>
      </c>
      <c r="F143" s="21">
        <f t="shared" si="7"/>
        <v>-3.2058367344182286</v>
      </c>
      <c r="J143" s="44">
        <v>112313</v>
      </c>
      <c r="K143" s="44">
        <v>113397</v>
      </c>
      <c r="L143" s="5"/>
    </row>
    <row r="144" spans="1:12">
      <c r="A144" s="20">
        <v>34213</v>
      </c>
      <c r="B144" s="44">
        <v>-4573</v>
      </c>
      <c r="C144" s="44">
        <v>-3661</v>
      </c>
      <c r="D144" s="14">
        <f t="shared" si="8"/>
        <v>-14036</v>
      </c>
      <c r="E144" s="21">
        <f t="shared" si="6"/>
        <v>-3.2324712821282566</v>
      </c>
      <c r="F144" s="21">
        <f t="shared" si="7"/>
        <v>-3.1238732823815862</v>
      </c>
      <c r="G144" s="5">
        <f>SUM(B140:B143)</f>
        <v>-14241</v>
      </c>
      <c r="H144" s="5" t="s">
        <v>38</v>
      </c>
      <c r="J144" s="44">
        <v>112990</v>
      </c>
      <c r="K144" s="44">
        <v>113257</v>
      </c>
      <c r="L144" s="5"/>
    </row>
    <row r="145" spans="1:12">
      <c r="A145" s="23">
        <v>34304</v>
      </c>
      <c r="B145" s="44">
        <v>-3075</v>
      </c>
      <c r="C145" s="44">
        <v>-3351</v>
      </c>
      <c r="D145" s="14">
        <f t="shared" si="8"/>
        <v>-13960</v>
      </c>
      <c r="E145" s="21">
        <f t="shared" si="6"/>
        <v>-2.8973352470213909</v>
      </c>
      <c r="F145" s="21">
        <f t="shared" si="7"/>
        <v>-3.0668983683485544</v>
      </c>
      <c r="J145" s="44">
        <v>121827</v>
      </c>
      <c r="K145" s="44">
        <v>115658</v>
      </c>
      <c r="L145" s="5"/>
    </row>
    <row r="146" spans="1:12">
      <c r="A146" s="20">
        <v>34394</v>
      </c>
      <c r="B146" s="44">
        <v>-3075</v>
      </c>
      <c r="C146" s="44">
        <v>-3319</v>
      </c>
      <c r="D146" s="14">
        <f t="shared" si="8"/>
        <v>-13933</v>
      </c>
      <c r="E146" s="21">
        <f t="shared" si="6"/>
        <v>-2.8130933007865471</v>
      </c>
      <c r="F146" s="21">
        <f t="shared" si="7"/>
        <v>-3.0250002713880959</v>
      </c>
      <c r="J146" s="44">
        <v>113465</v>
      </c>
      <c r="K146" s="44">
        <v>117984</v>
      </c>
      <c r="L146" s="5"/>
    </row>
    <row r="147" spans="1:12">
      <c r="A147" s="23">
        <v>34486</v>
      </c>
      <c r="B147" s="44">
        <v>-4882</v>
      </c>
      <c r="C147" s="44">
        <v>-5219</v>
      </c>
      <c r="D147" s="14">
        <f t="shared" si="8"/>
        <v>-15605</v>
      </c>
      <c r="E147" s="21">
        <f t="shared" si="6"/>
        <v>-4.366560131189237</v>
      </c>
      <c r="F147" s="21">
        <f t="shared" si="7"/>
        <v>-3.3443275019234435</v>
      </c>
      <c r="J147" s="44">
        <v>118329</v>
      </c>
      <c r="K147" s="44">
        <v>119522</v>
      </c>
      <c r="L147" s="5"/>
    </row>
    <row r="148" spans="1:12">
      <c r="A148" s="20">
        <v>34578</v>
      </c>
      <c r="B148" s="44">
        <v>-7892</v>
      </c>
      <c r="C148" s="44">
        <v>-6742</v>
      </c>
      <c r="D148" s="14">
        <f t="shared" si="8"/>
        <v>-18924</v>
      </c>
      <c r="E148" s="21">
        <f t="shared" si="6"/>
        <v>-5.4779605931342683</v>
      </c>
      <c r="F148" s="21">
        <f t="shared" si="7"/>
        <v>-3.9787062266626299</v>
      </c>
      <c r="G148" s="5">
        <f>SUM(B144:B147)</f>
        <v>-15605</v>
      </c>
      <c r="H148" s="5" t="s">
        <v>39</v>
      </c>
      <c r="J148" s="44">
        <v>122011</v>
      </c>
      <c r="K148" s="44">
        <v>123075</v>
      </c>
      <c r="L148" s="5"/>
    </row>
    <row r="149" spans="1:12">
      <c r="A149" s="23">
        <v>34669</v>
      </c>
      <c r="B149" s="44">
        <v>-6128</v>
      </c>
      <c r="C149" s="44">
        <v>-6550</v>
      </c>
      <c r="D149" s="14">
        <f t="shared" si="8"/>
        <v>-21977</v>
      </c>
      <c r="E149" s="21">
        <f t="shared" si="6"/>
        <v>-5.3517881508959135</v>
      </c>
      <c r="F149" s="21">
        <f t="shared" si="7"/>
        <v>-4.5531766782548884</v>
      </c>
      <c r="J149" s="44">
        <v>128869</v>
      </c>
      <c r="K149" s="44">
        <v>122389</v>
      </c>
      <c r="L149" s="5"/>
    </row>
    <row r="150" spans="1:12">
      <c r="A150" s="20">
        <v>34759</v>
      </c>
      <c r="B150" s="44">
        <v>-6775</v>
      </c>
      <c r="C150" s="44">
        <v>-7128</v>
      </c>
      <c r="D150" s="14">
        <f t="shared" si="8"/>
        <v>-25677</v>
      </c>
      <c r="E150" s="21">
        <f t="shared" si="6"/>
        <v>-5.7191456584880527</v>
      </c>
      <c r="F150" s="21">
        <f t="shared" si="7"/>
        <v>-5.2507806540930408</v>
      </c>
      <c r="J150" s="44">
        <v>119804</v>
      </c>
      <c r="K150" s="44">
        <v>124634</v>
      </c>
      <c r="L150" s="5"/>
    </row>
    <row r="151" spans="1:12">
      <c r="A151" s="23">
        <v>34851</v>
      </c>
      <c r="B151" s="44">
        <v>-6047</v>
      </c>
      <c r="C151" s="44">
        <v>-6348</v>
      </c>
      <c r="D151" s="14">
        <f t="shared" si="8"/>
        <v>-26842</v>
      </c>
      <c r="E151" s="21">
        <f t="shared" si="6"/>
        <v>-5.0280789855129866</v>
      </c>
      <c r="F151" s="21">
        <f t="shared" si="7"/>
        <v>-5.4133743137990429</v>
      </c>
      <c r="J151" s="44">
        <v>125162</v>
      </c>
      <c r="K151" s="44">
        <v>126251</v>
      </c>
      <c r="L151" s="5"/>
    </row>
    <row r="152" spans="1:12">
      <c r="A152" s="20">
        <v>34943</v>
      </c>
      <c r="B152" s="44">
        <v>-6619</v>
      </c>
      <c r="C152" s="44">
        <v>-5652</v>
      </c>
      <c r="D152" s="14">
        <f t="shared" si="8"/>
        <v>-25569</v>
      </c>
      <c r="E152" s="21">
        <f t="shared" si="6"/>
        <v>-4.3841821933321956</v>
      </c>
      <c r="F152" s="21">
        <f t="shared" si="7"/>
        <v>-5.0933857100740232</v>
      </c>
      <c r="G152" s="5">
        <f>SUM(B148:B151)</f>
        <v>-26842</v>
      </c>
      <c r="H152" s="5" t="s">
        <v>40</v>
      </c>
      <c r="J152" s="44">
        <v>128169</v>
      </c>
      <c r="K152" s="44">
        <v>128918</v>
      </c>
      <c r="L152" s="5"/>
    </row>
    <row r="153" spans="1:12">
      <c r="A153" s="23">
        <v>35034</v>
      </c>
      <c r="B153" s="44">
        <v>-6057</v>
      </c>
      <c r="C153" s="44">
        <v>-6353</v>
      </c>
      <c r="D153" s="14">
        <f t="shared" si="8"/>
        <v>-25498</v>
      </c>
      <c r="E153" s="21">
        <f t="shared" si="6"/>
        <v>-4.83290605767841</v>
      </c>
      <c r="F153" s="21">
        <f t="shared" si="7"/>
        <v>-4.9793001093579132</v>
      </c>
      <c r="J153" s="44">
        <v>138945</v>
      </c>
      <c r="K153" s="44">
        <v>131453</v>
      </c>
      <c r="L153" s="5"/>
    </row>
    <row r="154" spans="1:12">
      <c r="A154" s="20">
        <v>35125</v>
      </c>
      <c r="B154" s="44">
        <v>-4657</v>
      </c>
      <c r="C154" s="44">
        <v>-5268</v>
      </c>
      <c r="D154" s="14">
        <f t="shared" si="8"/>
        <v>-23380</v>
      </c>
      <c r="E154" s="21">
        <f t="shared" si="6"/>
        <v>-3.9555785822089065</v>
      </c>
      <c r="F154" s="21">
        <f t="shared" si="7"/>
        <v>-4.4931814338207028</v>
      </c>
      <c r="J154" s="44">
        <v>128068</v>
      </c>
      <c r="K154" s="44">
        <v>133179</v>
      </c>
      <c r="L154" s="5"/>
    </row>
    <row r="155" spans="1:12">
      <c r="A155" s="23">
        <v>35217</v>
      </c>
      <c r="B155" s="44">
        <v>-3350</v>
      </c>
      <c r="C155" s="44">
        <v>-3655</v>
      </c>
      <c r="D155" s="14">
        <f t="shared" si="8"/>
        <v>-20683</v>
      </c>
      <c r="E155" s="21">
        <f t="shared" si="6"/>
        <v>-2.7011647156201963</v>
      </c>
      <c r="F155" s="21">
        <f t="shared" si="7"/>
        <v>-3.9100590015671997</v>
      </c>
      <c r="J155" s="44">
        <v>133787</v>
      </c>
      <c r="K155" s="44">
        <v>135312</v>
      </c>
      <c r="L155" s="5"/>
    </row>
    <row r="156" spans="1:12">
      <c r="A156" s="20">
        <v>35309</v>
      </c>
      <c r="B156" s="44">
        <v>-6222</v>
      </c>
      <c r="C156" s="44">
        <v>-5183</v>
      </c>
      <c r="D156" s="14">
        <f t="shared" si="8"/>
        <v>-20286</v>
      </c>
      <c r="E156" s="21">
        <f t="shared" si="6"/>
        <v>-3.8098808447453343</v>
      </c>
      <c r="F156" s="21">
        <f t="shared" si="7"/>
        <v>-3.7839955232232794</v>
      </c>
      <c r="G156" s="5">
        <f>SUM(B152:B155)</f>
        <v>-20683</v>
      </c>
      <c r="H156" s="5" t="s">
        <v>41</v>
      </c>
      <c r="J156" s="44">
        <v>135300</v>
      </c>
      <c r="K156" s="44">
        <v>136041</v>
      </c>
      <c r="L156" s="5"/>
    </row>
    <row r="157" spans="1:12">
      <c r="A157" s="23">
        <v>35400</v>
      </c>
      <c r="B157" s="44">
        <v>-4540</v>
      </c>
      <c r="C157" s="44">
        <v>-4665</v>
      </c>
      <c r="D157" s="14">
        <f t="shared" si="8"/>
        <v>-18769</v>
      </c>
      <c r="E157" s="21">
        <f t="shared" si="6"/>
        <v>-3.3810227865715774</v>
      </c>
      <c r="F157" s="21">
        <f t="shared" si="7"/>
        <v>-3.4552841786681445</v>
      </c>
      <c r="J157" s="44">
        <v>146042</v>
      </c>
      <c r="K157" s="44">
        <v>137976</v>
      </c>
      <c r="L157" s="5"/>
    </row>
    <row r="158" spans="1:12">
      <c r="A158" s="20">
        <v>35490</v>
      </c>
      <c r="B158" s="44">
        <v>-3499</v>
      </c>
      <c r="C158" s="44">
        <v>-4177</v>
      </c>
      <c r="D158" s="14">
        <f t="shared" si="8"/>
        <v>-17611</v>
      </c>
      <c r="E158" s="21">
        <f t="shared" si="6"/>
        <v>-3.0009124153142084</v>
      </c>
      <c r="F158" s="21">
        <f t="shared" si="7"/>
        <v>-3.2092996980404522</v>
      </c>
      <c r="J158" s="44">
        <v>133620</v>
      </c>
      <c r="K158" s="44">
        <v>139191</v>
      </c>
      <c r="L158" s="5"/>
    </row>
    <row r="159" spans="1:12">
      <c r="A159" s="23">
        <v>35582</v>
      </c>
      <c r="B159" s="44">
        <v>-2542</v>
      </c>
      <c r="C159" s="44">
        <v>-2733</v>
      </c>
      <c r="D159" s="14">
        <f t="shared" si="8"/>
        <v>-16803</v>
      </c>
      <c r="E159" s="21">
        <f t="shared" si="6"/>
        <v>-1.9150993637357401</v>
      </c>
      <c r="F159" s="21">
        <f t="shared" si="7"/>
        <v>-3.0185120314731479</v>
      </c>
      <c r="J159" s="44">
        <v>141703</v>
      </c>
      <c r="K159" s="44">
        <v>142708</v>
      </c>
      <c r="L159" s="5"/>
    </row>
    <row r="160" spans="1:12">
      <c r="A160" s="20">
        <v>35674</v>
      </c>
      <c r="B160" s="44">
        <v>-5378</v>
      </c>
      <c r="C160" s="44">
        <v>-4430</v>
      </c>
      <c r="D160" s="14">
        <f t="shared" si="8"/>
        <v>-15959</v>
      </c>
      <c r="E160" s="21">
        <f t="shared" si="6"/>
        <v>-3.0830688714436834</v>
      </c>
      <c r="F160" s="21">
        <f t="shared" si="7"/>
        <v>-2.8258171213459948</v>
      </c>
      <c r="G160" s="5">
        <f>SUM(B156:B159)</f>
        <v>-16803</v>
      </c>
      <c r="H160" s="5" t="s">
        <v>42</v>
      </c>
      <c r="J160" s="44">
        <v>143392</v>
      </c>
      <c r="K160" s="44">
        <v>143688</v>
      </c>
      <c r="L160" s="5"/>
    </row>
    <row r="161" spans="1:12">
      <c r="A161" s="23">
        <v>35765</v>
      </c>
      <c r="B161" s="44">
        <v>-5237</v>
      </c>
      <c r="C161" s="44">
        <v>-5376</v>
      </c>
      <c r="D161" s="14">
        <f t="shared" si="8"/>
        <v>-16656</v>
      </c>
      <c r="E161" s="21">
        <f t="shared" si="6"/>
        <v>-3.6447951836635073</v>
      </c>
      <c r="F161" s="21">
        <f t="shared" si="7"/>
        <v>-2.9046366762697322</v>
      </c>
      <c r="J161" s="44">
        <v>154713</v>
      </c>
      <c r="K161" s="44">
        <v>147498</v>
      </c>
      <c r="L161" s="5"/>
    </row>
    <row r="162" spans="1:12">
      <c r="A162" s="20">
        <v>35855</v>
      </c>
      <c r="B162" s="44">
        <v>-6782</v>
      </c>
      <c r="C162" s="44">
        <v>-7472</v>
      </c>
      <c r="D162" s="14">
        <f t="shared" si="8"/>
        <v>-19939</v>
      </c>
      <c r="E162" s="21">
        <f t="shared" si="6"/>
        <v>-5.030023965317608</v>
      </c>
      <c r="F162" s="21">
        <f t="shared" si="7"/>
        <v>-3.4245151938280065</v>
      </c>
      <c r="J162" s="44">
        <v>142435</v>
      </c>
      <c r="K162" s="44">
        <v>148548</v>
      </c>
      <c r="L162" s="5"/>
    </row>
    <row r="163" spans="1:12">
      <c r="A163" s="23">
        <v>35947</v>
      </c>
      <c r="B163" s="44">
        <v>-6020</v>
      </c>
      <c r="C163" s="44">
        <v>-6280</v>
      </c>
      <c r="D163" s="14">
        <f t="shared" si="8"/>
        <v>-23417</v>
      </c>
      <c r="E163" s="21">
        <f t="shared" si="6"/>
        <v>-4.1925362173709857</v>
      </c>
      <c r="F163" s="21">
        <f t="shared" si="7"/>
        <v>-3.9741022333853779</v>
      </c>
      <c r="J163" s="44">
        <v>148700</v>
      </c>
      <c r="K163" s="44">
        <v>149790</v>
      </c>
      <c r="L163" s="5"/>
    </row>
    <row r="164" spans="1:12">
      <c r="A164" s="20">
        <v>36039</v>
      </c>
      <c r="B164" s="44">
        <v>-9711</v>
      </c>
      <c r="C164" s="44">
        <v>-8374</v>
      </c>
      <c r="D164" s="14">
        <f t="shared" si="8"/>
        <v>-27750</v>
      </c>
      <c r="E164" s="21">
        <f t="shared" si="6"/>
        <v>-5.492480142723152</v>
      </c>
      <c r="F164" s="21">
        <f t="shared" si="7"/>
        <v>-4.6447245971224467</v>
      </c>
      <c r="G164" s="5">
        <f>SUM(B160:B163)</f>
        <v>-23417</v>
      </c>
      <c r="H164" s="5" t="s">
        <v>43</v>
      </c>
      <c r="J164" s="44">
        <v>151604</v>
      </c>
      <c r="K164" s="44">
        <v>152463</v>
      </c>
      <c r="L164" s="5"/>
    </row>
    <row r="165" spans="1:12">
      <c r="A165" s="23">
        <v>36130</v>
      </c>
      <c r="B165" s="44">
        <v>-7235</v>
      </c>
      <c r="C165" s="44">
        <v>-7596</v>
      </c>
      <c r="D165" s="14">
        <f t="shared" si="8"/>
        <v>-29748</v>
      </c>
      <c r="E165" s="21">
        <f t="shared" si="6"/>
        <v>-4.8902022133379681</v>
      </c>
      <c r="F165" s="21">
        <f t="shared" si="7"/>
        <v>-4.9149613220234807</v>
      </c>
      <c r="J165" s="44">
        <v>162515</v>
      </c>
      <c r="K165" s="44">
        <v>155331</v>
      </c>
      <c r="L165" s="5"/>
    </row>
    <row r="166" spans="1:12">
      <c r="A166" s="20">
        <v>36220</v>
      </c>
      <c r="B166" s="44">
        <v>-8378</v>
      </c>
      <c r="C166" s="44">
        <v>-8820</v>
      </c>
      <c r="D166" s="14">
        <f t="shared" si="8"/>
        <v>-31344</v>
      </c>
      <c r="E166" s="21">
        <f t="shared" si="6"/>
        <v>-5.6255740381671604</v>
      </c>
      <c r="F166" s="21">
        <f t="shared" si="7"/>
        <v>-5.1048776793523141</v>
      </c>
      <c r="J166" s="44">
        <v>151182</v>
      </c>
      <c r="K166" s="44">
        <v>156784</v>
      </c>
      <c r="L166" s="5"/>
    </row>
    <row r="167" spans="1:12">
      <c r="A167" s="23">
        <v>36312</v>
      </c>
      <c r="B167" s="44">
        <v>-9068</v>
      </c>
      <c r="C167" s="44">
        <v>-9351</v>
      </c>
      <c r="D167" s="14">
        <f t="shared" si="8"/>
        <v>-34392</v>
      </c>
      <c r="E167" s="21">
        <f t="shared" si="6"/>
        <v>-5.9295379893723608</v>
      </c>
      <c r="F167" s="21">
        <f t="shared" si="7"/>
        <v>-5.5309766535275413</v>
      </c>
      <c r="J167" s="44">
        <v>156506</v>
      </c>
      <c r="K167" s="44">
        <v>157702</v>
      </c>
      <c r="L167" s="5"/>
    </row>
    <row r="168" spans="1:12">
      <c r="A168" s="20">
        <v>36404</v>
      </c>
      <c r="B168" s="44">
        <v>-10269</v>
      </c>
      <c r="C168" s="44">
        <v>-9078</v>
      </c>
      <c r="D168" s="14">
        <f t="shared" si="8"/>
        <v>-34950</v>
      </c>
      <c r="E168" s="21">
        <f t="shared" si="6"/>
        <v>-5.6529049131328222</v>
      </c>
      <c r="F168" s="21">
        <f t="shared" si="7"/>
        <v>-5.5472140129450862</v>
      </c>
      <c r="G168" s="5">
        <f>SUM(B164:B167)</f>
        <v>-34392</v>
      </c>
      <c r="H168" s="5" t="s">
        <v>44</v>
      </c>
      <c r="J168" s="44">
        <v>159843</v>
      </c>
      <c r="K168" s="44">
        <v>160590</v>
      </c>
      <c r="L168" s="5"/>
    </row>
    <row r="169" spans="1:12">
      <c r="A169" s="23">
        <v>36495</v>
      </c>
      <c r="B169" s="44">
        <v>-7225</v>
      </c>
      <c r="C169" s="44">
        <v>-7684</v>
      </c>
      <c r="D169" s="14">
        <f t="shared" si="8"/>
        <v>-34940</v>
      </c>
      <c r="E169" s="21">
        <f t="shared" si="6"/>
        <v>-4.7011318446007957</v>
      </c>
      <c r="F169" s="21">
        <f t="shared" si="7"/>
        <v>-5.4744382590220901</v>
      </c>
      <c r="J169" s="44">
        <v>170708</v>
      </c>
      <c r="K169" s="44">
        <v>163450</v>
      </c>
      <c r="L169" s="5"/>
    </row>
    <row r="170" spans="1:12">
      <c r="A170" s="20">
        <v>36586</v>
      </c>
      <c r="B170" s="44">
        <v>-7660</v>
      </c>
      <c r="C170" s="44">
        <v>-8148</v>
      </c>
      <c r="D170" s="14">
        <f t="shared" si="8"/>
        <v>-34222</v>
      </c>
      <c r="E170" s="21">
        <f t="shared" si="6"/>
        <v>-4.8383074237259951</v>
      </c>
      <c r="F170" s="21">
        <f t="shared" si="7"/>
        <v>-5.2639107863872336</v>
      </c>
      <c r="J170" s="44">
        <v>163068</v>
      </c>
      <c r="K170" s="44">
        <v>168406</v>
      </c>
      <c r="L170" s="5"/>
    </row>
    <row r="171" spans="1:12">
      <c r="A171" s="23">
        <v>36678</v>
      </c>
      <c r="B171" s="44">
        <v>-8288</v>
      </c>
      <c r="C171" s="44">
        <v>-8339</v>
      </c>
      <c r="D171" s="14">
        <f t="shared" si="8"/>
        <v>-33442</v>
      </c>
      <c r="E171" s="21">
        <f t="shared" si="6"/>
        <v>-4.8901060236442113</v>
      </c>
      <c r="F171" s="21">
        <f t="shared" si="7"/>
        <v>-5.0465236300201912</v>
      </c>
      <c r="J171" s="44">
        <v>169055</v>
      </c>
      <c r="K171" s="44">
        <v>170528</v>
      </c>
      <c r="L171" s="5"/>
    </row>
    <row r="172" spans="1:12">
      <c r="A172" s="20">
        <v>36770</v>
      </c>
      <c r="B172" s="44">
        <v>-6633</v>
      </c>
      <c r="C172" s="44">
        <v>-5735</v>
      </c>
      <c r="D172" s="14">
        <f t="shared" si="8"/>
        <v>-29806</v>
      </c>
      <c r="E172" s="21">
        <f t="shared" si="6"/>
        <v>-3.2830899400628568</v>
      </c>
      <c r="F172" s="21">
        <f t="shared" si="7"/>
        <v>-4.4043958252368363</v>
      </c>
      <c r="G172" s="5">
        <f>SUM(B168:B171)</f>
        <v>-33442</v>
      </c>
      <c r="H172" s="5" t="s">
        <v>45</v>
      </c>
      <c r="J172" s="44">
        <v>173902</v>
      </c>
      <c r="K172" s="44">
        <v>174683</v>
      </c>
      <c r="L172" s="5"/>
    </row>
    <row r="173" spans="1:12">
      <c r="A173" s="23">
        <v>36861</v>
      </c>
      <c r="B173" s="44">
        <v>-5101</v>
      </c>
      <c r="C173" s="44">
        <v>-5877</v>
      </c>
      <c r="D173" s="14">
        <f t="shared" si="8"/>
        <v>-27682</v>
      </c>
      <c r="E173" s="21">
        <f t="shared" si="6"/>
        <v>-3.3820956677869343</v>
      </c>
      <c r="F173" s="21">
        <f t="shared" si="7"/>
        <v>-4.0253309970262983</v>
      </c>
      <c r="J173" s="44">
        <v>181670</v>
      </c>
      <c r="K173" s="44">
        <v>173768</v>
      </c>
      <c r="L173" s="5"/>
    </row>
    <row r="174" spans="1:12">
      <c r="A174" s="20">
        <v>36951</v>
      </c>
      <c r="B174" s="44">
        <v>-4187</v>
      </c>
      <c r="C174" s="44">
        <v>-4245</v>
      </c>
      <c r="D174" s="14">
        <f t="shared" si="8"/>
        <v>-24209</v>
      </c>
      <c r="E174" s="21">
        <f t="shared" si="6"/>
        <v>-2.3751706541930573</v>
      </c>
      <c r="F174" s="21">
        <f t="shared" si="7"/>
        <v>-3.4692576112579983</v>
      </c>
      <c r="J174" s="44">
        <v>173188</v>
      </c>
      <c r="K174" s="44">
        <v>178724</v>
      </c>
      <c r="L174" s="5"/>
    </row>
    <row r="175" spans="1:12">
      <c r="A175" s="23">
        <v>37043</v>
      </c>
      <c r="B175" s="44">
        <v>-3663</v>
      </c>
      <c r="C175" s="44">
        <v>-3774</v>
      </c>
      <c r="D175" s="14">
        <f t="shared" si="8"/>
        <v>-19584</v>
      </c>
      <c r="E175" s="21">
        <f t="shared" si="6"/>
        <v>-2.0909050616080131</v>
      </c>
      <c r="F175" s="21">
        <f t="shared" si="7"/>
        <v>-2.7684400100649986</v>
      </c>
      <c r="J175" s="44">
        <v>178642</v>
      </c>
      <c r="K175" s="44">
        <v>180496</v>
      </c>
      <c r="L175" s="5"/>
    </row>
    <row r="176" spans="1:12">
      <c r="A176" s="20">
        <v>37135</v>
      </c>
      <c r="B176" s="44">
        <v>-4084</v>
      </c>
      <c r="C176" s="44">
        <v>-3148</v>
      </c>
      <c r="D176" s="14">
        <f t="shared" si="8"/>
        <v>-17035</v>
      </c>
      <c r="E176" s="21">
        <f t="shared" si="6"/>
        <v>-1.7086779999565773</v>
      </c>
      <c r="F176" s="21">
        <f t="shared" si="7"/>
        <v>-2.3773106734062179</v>
      </c>
      <c r="G176" s="5">
        <f>SUM(B172:B175)</f>
        <v>-19584</v>
      </c>
      <c r="H176" s="5" t="s">
        <v>46</v>
      </c>
      <c r="J176" s="44">
        <v>183066</v>
      </c>
      <c r="K176" s="44">
        <v>184236</v>
      </c>
      <c r="L176" s="5"/>
    </row>
    <row r="177" spans="1:12">
      <c r="A177" s="23">
        <v>37226</v>
      </c>
      <c r="B177" s="44">
        <v>-4795</v>
      </c>
      <c r="C177" s="44">
        <v>-5141</v>
      </c>
      <c r="D177" s="14">
        <f t="shared" si="8"/>
        <v>-16729</v>
      </c>
      <c r="E177" s="21">
        <f t="shared" si="6"/>
        <v>-2.7518466973557434</v>
      </c>
      <c r="F177" s="21">
        <f t="shared" si="7"/>
        <v>-2.2888752372130696</v>
      </c>
      <c r="J177" s="44">
        <v>195987</v>
      </c>
      <c r="K177" s="44">
        <v>186820</v>
      </c>
      <c r="L177" s="5"/>
    </row>
    <row r="178" spans="1:12">
      <c r="A178" s="20">
        <v>37316</v>
      </c>
      <c r="B178" s="44">
        <v>-4597</v>
      </c>
      <c r="C178" s="44">
        <v>-5065</v>
      </c>
      <c r="D178" s="14">
        <f t="shared" si="8"/>
        <v>-17139</v>
      </c>
      <c r="E178" s="21">
        <f t="shared" si="6"/>
        <v>-2.6527352240291195</v>
      </c>
      <c r="F178" s="21">
        <f t="shared" si="7"/>
        <v>-2.3088269962617454</v>
      </c>
      <c r="J178" s="44">
        <v>184630</v>
      </c>
      <c r="K178" s="44">
        <v>190935</v>
      </c>
      <c r="L178" s="5"/>
    </row>
    <row r="179" spans="1:12">
      <c r="A179" s="23">
        <v>37408</v>
      </c>
      <c r="B179" s="44">
        <v>-6696</v>
      </c>
      <c r="C179" s="44">
        <v>-6912</v>
      </c>
      <c r="D179" s="14">
        <f t="shared" si="8"/>
        <v>-20172</v>
      </c>
      <c r="E179" s="21">
        <f t="shared" si="6"/>
        <v>-3.5583744324207447</v>
      </c>
      <c r="F179" s="21">
        <f t="shared" si="7"/>
        <v>-2.6666807676952486</v>
      </c>
      <c r="J179" s="44">
        <v>192763</v>
      </c>
      <c r="K179" s="44">
        <v>194246</v>
      </c>
      <c r="L179" s="5"/>
    </row>
    <row r="180" spans="1:12">
      <c r="A180" s="20">
        <v>37500</v>
      </c>
      <c r="B180" s="44">
        <v>-9004</v>
      </c>
      <c r="C180" s="44">
        <v>-7653</v>
      </c>
      <c r="D180" s="14">
        <f t="shared" si="8"/>
        <v>-25092</v>
      </c>
      <c r="E180" s="21">
        <f t="shared" si="6"/>
        <v>-3.886330051137258</v>
      </c>
      <c r="F180" s="21">
        <f t="shared" si="7"/>
        <v>-3.2589552432657092</v>
      </c>
      <c r="G180" s="5">
        <f>SUM(B176:B179)</f>
        <v>-20172</v>
      </c>
      <c r="H180" s="5" t="s">
        <v>47</v>
      </c>
      <c r="J180" s="44">
        <v>196560</v>
      </c>
      <c r="K180" s="44">
        <v>196921</v>
      </c>
      <c r="L180" s="5"/>
    </row>
    <row r="181" spans="1:12">
      <c r="A181" s="23">
        <v>37591</v>
      </c>
      <c r="B181" s="44">
        <v>-9689</v>
      </c>
      <c r="C181" s="44">
        <v>-9967</v>
      </c>
      <c r="D181" s="14">
        <f t="shared" si="8"/>
        <v>-29986</v>
      </c>
      <c r="E181" s="21">
        <f t="shared" si="6"/>
        <v>-4.978148490372849</v>
      </c>
      <c r="F181" s="21">
        <f t="shared" si="7"/>
        <v>-3.8298497359362926</v>
      </c>
      <c r="J181" s="44">
        <v>209002</v>
      </c>
      <c r="K181" s="44">
        <v>200215</v>
      </c>
      <c r="L181" s="5"/>
    </row>
    <row r="182" spans="1:12">
      <c r="A182" s="20">
        <v>37681</v>
      </c>
      <c r="B182" s="44">
        <v>-9327</v>
      </c>
      <c r="C182" s="44">
        <v>-10054</v>
      </c>
      <c r="D182" s="14">
        <f t="shared" si="8"/>
        <v>-34716</v>
      </c>
      <c r="E182" s="21">
        <f t="shared" si="6"/>
        <v>-4.9672440540300196</v>
      </c>
      <c r="F182" s="21">
        <f t="shared" si="7"/>
        <v>-4.3757862071225642</v>
      </c>
      <c r="J182" s="44">
        <v>195041</v>
      </c>
      <c r="K182" s="44">
        <v>202406</v>
      </c>
      <c r="L182" s="5"/>
    </row>
    <row r="183" spans="1:12">
      <c r="A183" s="23">
        <v>37773</v>
      </c>
      <c r="B183" s="44">
        <v>-11208</v>
      </c>
      <c r="C183" s="44">
        <v>-11438</v>
      </c>
      <c r="D183" s="14">
        <f t="shared" si="8"/>
        <v>-39228</v>
      </c>
      <c r="E183" s="21">
        <f t="shared" si="6"/>
        <v>-5.5941388215040302</v>
      </c>
      <c r="F183" s="21">
        <f t="shared" si="7"/>
        <v>-4.8845297077475358</v>
      </c>
      <c r="J183" s="44">
        <v>202504</v>
      </c>
      <c r="K183" s="44">
        <v>204464</v>
      </c>
      <c r="L183" s="5"/>
    </row>
    <row r="184" spans="1:12">
      <c r="A184" s="20">
        <v>37865</v>
      </c>
      <c r="B184" s="44">
        <v>-12500</v>
      </c>
      <c r="C184" s="44">
        <v>-11124</v>
      </c>
      <c r="D184" s="14">
        <f t="shared" si="8"/>
        <v>-42724</v>
      </c>
      <c r="E184" s="21">
        <f t="shared" si="6"/>
        <v>-5.3173741999321225</v>
      </c>
      <c r="F184" s="21">
        <f t="shared" si="7"/>
        <v>-5.2447955924271845</v>
      </c>
      <c r="G184" s="5">
        <f>SUM(B180:B183)</f>
        <v>-39228</v>
      </c>
      <c r="H184" s="5" t="s">
        <v>48</v>
      </c>
      <c r="J184" s="44">
        <v>208051</v>
      </c>
      <c r="K184" s="44">
        <v>209201</v>
      </c>
      <c r="L184" s="5"/>
    </row>
    <row r="185" spans="1:12">
      <c r="A185" s="23">
        <v>37956</v>
      </c>
      <c r="B185" s="44">
        <v>-11501</v>
      </c>
      <c r="C185" s="44">
        <v>-11493</v>
      </c>
      <c r="D185" s="14">
        <f t="shared" si="8"/>
        <v>-44536</v>
      </c>
      <c r="E185" s="21">
        <f t="shared" si="6"/>
        <v>-5.3604660382550611</v>
      </c>
      <c r="F185" s="21">
        <f t="shared" si="7"/>
        <v>-5.3607775871926817</v>
      </c>
      <c r="J185" s="44">
        <v>225179</v>
      </c>
      <c r="K185" s="44">
        <v>214403</v>
      </c>
      <c r="L185" s="5"/>
    </row>
    <row r="186" spans="1:12">
      <c r="A186" s="20">
        <v>38047</v>
      </c>
      <c r="B186" s="44">
        <v>-11514</v>
      </c>
      <c r="C186" s="44">
        <v>-12411</v>
      </c>
      <c r="D186" s="14">
        <f t="shared" si="8"/>
        <v>-46723</v>
      </c>
      <c r="E186" s="21">
        <f t="shared" si="6"/>
        <v>-5.67775287067112</v>
      </c>
      <c r="F186" s="21">
        <f t="shared" si="7"/>
        <v>-5.5201510382699599</v>
      </c>
      <c r="J186" s="44">
        <v>210674</v>
      </c>
      <c r="K186" s="44">
        <v>218590</v>
      </c>
      <c r="L186" s="5"/>
    </row>
    <row r="187" spans="1:12">
      <c r="A187" s="23">
        <v>38139</v>
      </c>
      <c r="B187" s="44">
        <v>-11739</v>
      </c>
      <c r="C187" s="44">
        <v>-12255</v>
      </c>
      <c r="D187" s="14">
        <f t="shared" si="8"/>
        <v>-47254</v>
      </c>
      <c r="E187" s="21">
        <f t="shared" si="6"/>
        <v>-5.5215884873415728</v>
      </c>
      <c r="F187" s="21">
        <f t="shared" si="7"/>
        <v>-5.4686496414142525</v>
      </c>
      <c r="J187" s="44">
        <v>220185</v>
      </c>
      <c r="K187" s="44">
        <v>221947</v>
      </c>
      <c r="L187" s="5"/>
    </row>
    <row r="188" spans="1:12">
      <c r="A188" s="20">
        <v>38231</v>
      </c>
      <c r="B188" s="44">
        <v>-16557</v>
      </c>
      <c r="C188" s="44">
        <v>-14833</v>
      </c>
      <c r="D188" s="14">
        <f t="shared" si="8"/>
        <v>-51311</v>
      </c>
      <c r="E188" s="21">
        <f t="shared" si="6"/>
        <v>-6.5901012973165098</v>
      </c>
      <c r="F188" s="21">
        <f t="shared" si="7"/>
        <v>-5.8267366027982783</v>
      </c>
      <c r="G188" s="15">
        <f>SUM(B184:B187)</f>
        <v>-47254</v>
      </c>
      <c r="H188" s="5" t="s">
        <v>49</v>
      </c>
      <c r="J188" s="44">
        <v>224575</v>
      </c>
      <c r="K188" s="44">
        <v>225080</v>
      </c>
      <c r="L188" s="5"/>
    </row>
    <row r="189" spans="1:12">
      <c r="A189" s="23">
        <v>38322</v>
      </c>
      <c r="B189" s="44">
        <v>-16743</v>
      </c>
      <c r="C189" s="44">
        <v>-16585</v>
      </c>
      <c r="D189" s="14">
        <f t="shared" si="8"/>
        <v>-56553</v>
      </c>
      <c r="E189" s="21">
        <f t="shared" si="6"/>
        <v>-7.2429590228010179</v>
      </c>
      <c r="F189" s="21">
        <f t="shared" si="7"/>
        <v>-6.3173451355113146</v>
      </c>
      <c r="J189" s="44">
        <v>239768</v>
      </c>
      <c r="K189" s="44">
        <v>228981</v>
      </c>
      <c r="L189" s="5"/>
    </row>
    <row r="190" spans="1:12">
      <c r="A190" s="20">
        <v>38412</v>
      </c>
      <c r="B190" s="44">
        <v>-13977</v>
      </c>
      <c r="C190" s="44">
        <v>-15352</v>
      </c>
      <c r="D190" s="14">
        <f t="shared" si="8"/>
        <v>-59016</v>
      </c>
      <c r="E190" s="21">
        <f t="shared" si="6"/>
        <v>-6.5839809239531339</v>
      </c>
      <c r="F190" s="21">
        <f t="shared" si="7"/>
        <v>-6.4930735487789182</v>
      </c>
      <c r="J190" s="44">
        <v>224379</v>
      </c>
      <c r="K190" s="44">
        <v>233172</v>
      </c>
      <c r="L190" s="5"/>
    </row>
    <row r="191" spans="1:12">
      <c r="A191" s="23">
        <v>38504</v>
      </c>
      <c r="B191" s="44">
        <v>-13103</v>
      </c>
      <c r="C191" s="44">
        <v>-13569</v>
      </c>
      <c r="D191" s="14">
        <f t="shared" si="8"/>
        <v>-60380</v>
      </c>
      <c r="E191" s="21">
        <f t="shared" si="6"/>
        <v>-5.698100213327062</v>
      </c>
      <c r="F191" s="21">
        <f t="shared" si="7"/>
        <v>-6.5244499385158656</v>
      </c>
      <c r="J191" s="44">
        <v>236720</v>
      </c>
      <c r="K191" s="44">
        <v>238132</v>
      </c>
      <c r="L191" s="5"/>
    </row>
    <row r="192" spans="1:12">
      <c r="A192" s="20">
        <v>38596</v>
      </c>
      <c r="B192" s="44">
        <v>-16197</v>
      </c>
      <c r="C192" s="44">
        <v>-14410</v>
      </c>
      <c r="D192" s="14">
        <f t="shared" si="8"/>
        <v>-60020</v>
      </c>
      <c r="E192" s="21">
        <f t="shared" si="6"/>
        <v>-5.9114553420521485</v>
      </c>
      <c r="F192" s="21">
        <f t="shared" si="7"/>
        <v>-6.3573908640840253</v>
      </c>
      <c r="G192" s="15">
        <f>SUM(B188:B191)</f>
        <v>-60380</v>
      </c>
      <c r="H192" s="5" t="s">
        <v>50</v>
      </c>
      <c r="J192" s="44">
        <v>243231</v>
      </c>
      <c r="K192" s="44">
        <v>243764</v>
      </c>
      <c r="L192" s="5"/>
    </row>
    <row r="193" spans="1:12">
      <c r="A193" s="23">
        <v>38687</v>
      </c>
      <c r="B193" s="44">
        <v>-14222</v>
      </c>
      <c r="C193" s="44">
        <v>-14291</v>
      </c>
      <c r="D193" s="14">
        <f t="shared" si="8"/>
        <v>-57499</v>
      </c>
      <c r="E193" s="21">
        <f t="shared" si="6"/>
        <v>-5.7387351572319467</v>
      </c>
      <c r="F193" s="21">
        <f t="shared" si="7"/>
        <v>-5.9587913910030013</v>
      </c>
      <c r="J193" s="44">
        <v>260614</v>
      </c>
      <c r="K193" s="44">
        <v>249027</v>
      </c>
      <c r="L193" s="5"/>
    </row>
    <row r="194" spans="1:12">
      <c r="A194" s="20">
        <v>38777</v>
      </c>
      <c r="B194" s="44">
        <v>-13090</v>
      </c>
      <c r="C194" s="44">
        <v>-13727</v>
      </c>
      <c r="D194" s="14">
        <f t="shared" si="8"/>
        <v>-56612</v>
      </c>
      <c r="E194" s="21">
        <f t="shared" si="6"/>
        <v>-5.4447591169074308</v>
      </c>
      <c r="F194" s="21">
        <f t="shared" si="7"/>
        <v>-5.7625869548842328</v>
      </c>
      <c r="J194" s="44">
        <v>241841</v>
      </c>
      <c r="K194" s="44">
        <v>252114</v>
      </c>
      <c r="L194" s="5"/>
    </row>
    <row r="195" spans="1:12">
      <c r="A195" s="23">
        <v>38869</v>
      </c>
      <c r="B195" s="44">
        <v>-14840</v>
      </c>
      <c r="C195" s="44">
        <v>-15946</v>
      </c>
      <c r="D195" s="14">
        <f t="shared" si="8"/>
        <v>-58349</v>
      </c>
      <c r="E195" s="21">
        <f t="shared" si="6"/>
        <v>-6.2445909060648424</v>
      </c>
      <c r="F195" s="21">
        <f t="shared" si="7"/>
        <v>-5.8373224888328652</v>
      </c>
      <c r="J195" s="44">
        <v>253899</v>
      </c>
      <c r="K195" s="44">
        <v>255357</v>
      </c>
      <c r="L195" s="5"/>
    </row>
    <row r="196" spans="1:12">
      <c r="A196" s="20">
        <v>38961</v>
      </c>
      <c r="B196" s="44">
        <v>-16900</v>
      </c>
      <c r="C196" s="44">
        <v>-15198</v>
      </c>
      <c r="D196" s="14">
        <f t="shared" si="8"/>
        <v>-59052</v>
      </c>
      <c r="E196" s="21">
        <f t="shared" si="6"/>
        <v>-5.7858350210906213</v>
      </c>
      <c r="F196" s="21">
        <f t="shared" si="7"/>
        <v>-5.7926261042892433</v>
      </c>
      <c r="G196" s="15">
        <f>SUM(B192:B195)</f>
        <v>-58349</v>
      </c>
      <c r="H196" s="5" t="s">
        <v>51</v>
      </c>
      <c r="J196" s="44">
        <v>263080</v>
      </c>
      <c r="K196" s="44">
        <v>262676</v>
      </c>
      <c r="L196" s="5"/>
    </row>
    <row r="197" spans="1:12">
      <c r="A197" s="23">
        <v>39052</v>
      </c>
      <c r="B197" s="44">
        <v>-16545</v>
      </c>
      <c r="C197" s="44">
        <v>-16479</v>
      </c>
      <c r="D197" s="14">
        <f t="shared" si="8"/>
        <v>-61375</v>
      </c>
      <c r="E197" s="21">
        <f t="shared" si="6"/>
        <v>-6.110530179989766</v>
      </c>
      <c r="F197" s="21">
        <f t="shared" si="7"/>
        <v>-5.8996213668665733</v>
      </c>
      <c r="J197" s="44">
        <v>281501</v>
      </c>
      <c r="K197" s="44">
        <v>269682</v>
      </c>
      <c r="L197" s="5"/>
    </row>
    <row r="198" spans="1:12">
      <c r="A198" s="20">
        <v>39142</v>
      </c>
      <c r="B198" s="44">
        <v>-16152</v>
      </c>
      <c r="C198" s="44">
        <v>-16947</v>
      </c>
      <c r="D198" s="14">
        <f t="shared" si="8"/>
        <v>-64437</v>
      </c>
      <c r="E198" s="21">
        <f t="shared" si="6"/>
        <v>-6.1248608561143802</v>
      </c>
      <c r="F198" s="21">
        <f t="shared" si="7"/>
        <v>-6.0593494077189778</v>
      </c>
      <c r="J198" s="44">
        <v>264951</v>
      </c>
      <c r="K198" s="44">
        <v>276692</v>
      </c>
      <c r="L198" s="5"/>
    </row>
    <row r="199" spans="1:12">
      <c r="A199" s="23">
        <v>39234</v>
      </c>
      <c r="B199" s="44">
        <v>-17325</v>
      </c>
      <c r="C199" s="44">
        <v>-18566</v>
      </c>
      <c r="D199" s="14">
        <f t="shared" ref="D199:D207" si="9">SUM(B196:B199)</f>
        <v>-66922</v>
      </c>
      <c r="E199" s="21">
        <f t="shared" si="6"/>
        <v>-6.6158522462040628</v>
      </c>
      <c r="F199" s="21">
        <f t="shared" si="7"/>
        <v>-6.1451411035395944</v>
      </c>
      <c r="J199" s="44">
        <v>279491</v>
      </c>
      <c r="K199" s="44">
        <v>280629</v>
      </c>
      <c r="L199" s="5"/>
    </row>
    <row r="200" spans="1:12">
      <c r="A200" s="20">
        <v>39326</v>
      </c>
      <c r="B200" s="44">
        <v>-21625</v>
      </c>
      <c r="C200" s="44">
        <v>-19616</v>
      </c>
      <c r="D200" s="14">
        <f t="shared" si="9"/>
        <v>-71647</v>
      </c>
      <c r="E200" s="21">
        <f t="shared" si="6"/>
        <v>-6.8809479544123171</v>
      </c>
      <c r="F200" s="21">
        <f t="shared" si="7"/>
        <v>-6.449646987443141</v>
      </c>
      <c r="G200" s="15">
        <f>SUM(B196:B199)</f>
        <v>-66922</v>
      </c>
      <c r="H200" s="5" t="s">
        <v>52</v>
      </c>
      <c r="J200" s="44">
        <v>284924</v>
      </c>
      <c r="K200" s="44">
        <v>285077</v>
      </c>
      <c r="L200" s="5"/>
    </row>
    <row r="201" spans="1:12">
      <c r="A201" s="23">
        <v>39417</v>
      </c>
      <c r="B201" s="44">
        <v>-21661</v>
      </c>
      <c r="C201" s="44">
        <v>-21116</v>
      </c>
      <c r="D201" s="14">
        <f t="shared" si="9"/>
        <v>-76763</v>
      </c>
      <c r="E201" s="21">
        <f t="shared" ref="E201:E217" si="10">C201/K201*100</f>
        <v>-7.267771035612629</v>
      </c>
      <c r="F201" s="21">
        <f t="shared" si="7"/>
        <v>-6.7694329190054363</v>
      </c>
      <c r="J201" s="44">
        <v>304599</v>
      </c>
      <c r="K201" s="44">
        <v>290543</v>
      </c>
      <c r="L201" s="5"/>
    </row>
    <row r="202" spans="1:12">
      <c r="A202" s="20">
        <v>39508</v>
      </c>
      <c r="B202" s="44">
        <v>-19462</v>
      </c>
      <c r="C202" s="44">
        <v>-20229</v>
      </c>
      <c r="D202" s="14">
        <f t="shared" si="9"/>
        <v>-80073</v>
      </c>
      <c r="E202" s="21">
        <f t="shared" si="10"/>
        <v>-6.7847033096768135</v>
      </c>
      <c r="F202" s="21">
        <f t="shared" si="7"/>
        <v>-6.938740848128985</v>
      </c>
      <c r="J202" s="44">
        <v>284985</v>
      </c>
      <c r="K202" s="44">
        <v>298156</v>
      </c>
      <c r="L202" s="5"/>
    </row>
    <row r="203" spans="1:12">
      <c r="A203" s="23">
        <v>39600</v>
      </c>
      <c r="B203" s="44">
        <v>-16219</v>
      </c>
      <c r="C203" s="44">
        <v>-17848</v>
      </c>
      <c r="D203" s="14">
        <f t="shared" si="9"/>
        <v>-78967</v>
      </c>
      <c r="E203" s="21">
        <f t="shared" si="10"/>
        <v>-5.8369143627075859</v>
      </c>
      <c r="F203" s="21">
        <f t="shared" ref="F203:F217" si="11">D203*100/SUM(J200:J203)</f>
        <v>-6.6942233532746309</v>
      </c>
      <c r="J203" s="44">
        <v>305121</v>
      </c>
      <c r="K203" s="44">
        <v>305778</v>
      </c>
      <c r="L203" s="5"/>
    </row>
    <row r="204" spans="1:12">
      <c r="A204" s="20">
        <v>39692</v>
      </c>
      <c r="B204" s="44">
        <v>-14072</v>
      </c>
      <c r="C204" s="44">
        <v>-12473</v>
      </c>
      <c r="D204" s="14">
        <f t="shared" si="9"/>
        <v>-71414</v>
      </c>
      <c r="E204" s="21">
        <f t="shared" si="10"/>
        <v>-3.9524426685087954</v>
      </c>
      <c r="F204" s="21">
        <f t="shared" si="11"/>
        <v>-5.8992142531439784</v>
      </c>
      <c r="G204" s="15">
        <f>SUM(B200:B203)</f>
        <v>-78967</v>
      </c>
      <c r="H204" s="5" t="s">
        <v>53</v>
      </c>
      <c r="J204" s="44">
        <v>315863</v>
      </c>
      <c r="K204" s="44">
        <v>315577</v>
      </c>
      <c r="L204" s="5"/>
    </row>
    <row r="205" spans="1:12">
      <c r="A205" s="23">
        <v>39783</v>
      </c>
      <c r="B205" s="44">
        <v>-8981</v>
      </c>
      <c r="C205" s="44">
        <v>-9092</v>
      </c>
      <c r="D205" s="14">
        <f t="shared" si="9"/>
        <v>-58734</v>
      </c>
      <c r="E205" s="21">
        <f t="shared" si="10"/>
        <v>-2.8769511658740177</v>
      </c>
      <c r="F205" s="21">
        <f t="shared" si="11"/>
        <v>-4.74927892371025</v>
      </c>
      <c r="J205" s="44">
        <v>330724</v>
      </c>
      <c r="K205" s="44">
        <v>316029</v>
      </c>
      <c r="L205" s="5"/>
    </row>
    <row r="206" spans="1:12">
      <c r="A206" s="20">
        <v>39873</v>
      </c>
      <c r="B206" s="44">
        <v>-5291</v>
      </c>
      <c r="C206" s="44">
        <v>-4458</v>
      </c>
      <c r="D206" s="14">
        <f t="shared" si="9"/>
        <v>-44563</v>
      </c>
      <c r="E206" s="21">
        <f t="shared" si="10"/>
        <v>-1.4049485198876797</v>
      </c>
      <c r="F206" s="21">
        <f t="shared" si="11"/>
        <v>-3.5522773778369077</v>
      </c>
      <c r="J206" s="44">
        <v>302783</v>
      </c>
      <c r="K206" s="44">
        <v>317307</v>
      </c>
      <c r="L206" s="5"/>
    </row>
    <row r="207" spans="1:12">
      <c r="A207" s="23">
        <v>39965</v>
      </c>
      <c r="B207" s="44">
        <v>-14062</v>
      </c>
      <c r="C207" s="44">
        <v>-15564</v>
      </c>
      <c r="D207" s="14">
        <f t="shared" si="9"/>
        <v>-42406</v>
      </c>
      <c r="E207" s="21">
        <f t="shared" si="10"/>
        <v>-4.9756078847592438</v>
      </c>
      <c r="F207" s="21">
        <f t="shared" si="11"/>
        <v>-3.3617109321799434</v>
      </c>
      <c r="J207" s="44">
        <v>312071</v>
      </c>
      <c r="K207" s="44">
        <v>312806</v>
      </c>
      <c r="L207" s="5"/>
    </row>
    <row r="208" spans="1:12">
      <c r="A208" s="23">
        <v>40057</v>
      </c>
      <c r="B208" s="44">
        <v>-18414</v>
      </c>
      <c r="C208" s="44">
        <v>-16347</v>
      </c>
      <c r="D208" s="14">
        <f t="shared" ref="D208:D217" si="12">SUM(B205:B208)</f>
        <v>-46748</v>
      </c>
      <c r="E208" s="21">
        <f t="shared" si="10"/>
        <v>-5.2066810633133942</v>
      </c>
      <c r="F208" s="21">
        <f t="shared" si="11"/>
        <v>-3.7112986290233589</v>
      </c>
      <c r="G208" s="15">
        <f>SUM(B204:B207)</f>
        <v>-42406</v>
      </c>
      <c r="H208" s="5" t="s">
        <v>54</v>
      </c>
      <c r="J208" s="44">
        <v>314035</v>
      </c>
      <c r="K208" s="44">
        <v>313962</v>
      </c>
      <c r="L208" s="5"/>
    </row>
    <row r="209" spans="1:12">
      <c r="A209" s="20">
        <v>40148</v>
      </c>
      <c r="B209" s="44">
        <v>-20954</v>
      </c>
      <c r="C209" s="44">
        <v>-20727</v>
      </c>
      <c r="D209" s="14">
        <f t="shared" si="12"/>
        <v>-58721</v>
      </c>
      <c r="E209" s="21">
        <f t="shared" si="10"/>
        <v>-6.4589007372875535</v>
      </c>
      <c r="F209" s="21">
        <f t="shared" si="11"/>
        <v>-4.646299363122842</v>
      </c>
      <c r="G209" s="15"/>
      <c r="J209" s="44">
        <v>334934</v>
      </c>
      <c r="K209" s="44">
        <v>320906</v>
      </c>
      <c r="L209" s="5"/>
    </row>
    <row r="210" spans="1:12">
      <c r="A210" s="23">
        <v>40238</v>
      </c>
      <c r="B210" s="44">
        <v>-17905</v>
      </c>
      <c r="C210" s="44">
        <v>-17852</v>
      </c>
      <c r="D210" s="14">
        <f t="shared" si="12"/>
        <v>-71335</v>
      </c>
      <c r="E210" s="21">
        <f t="shared" si="10"/>
        <v>-5.4342498987851169</v>
      </c>
      <c r="F210" s="21">
        <f t="shared" si="11"/>
        <v>-5.5910518090287633</v>
      </c>
      <c r="G210" s="15"/>
      <c r="J210" s="44">
        <v>314838</v>
      </c>
      <c r="K210" s="44">
        <v>328509</v>
      </c>
      <c r="L210" s="5"/>
    </row>
    <row r="211" spans="1:12">
      <c r="A211" s="23">
        <v>40330</v>
      </c>
      <c r="B211" s="44">
        <v>-7527</v>
      </c>
      <c r="C211" s="44">
        <v>-9870</v>
      </c>
      <c r="D211" s="14">
        <f t="shared" si="12"/>
        <v>-64800</v>
      </c>
      <c r="E211" s="21">
        <f t="shared" si="10"/>
        <v>-2.9026509113794505</v>
      </c>
      <c r="F211" s="21">
        <f t="shared" si="11"/>
        <v>-4.9678698418101446</v>
      </c>
      <c r="G211" s="15"/>
      <c r="J211" s="44">
        <v>340575</v>
      </c>
      <c r="K211" s="44">
        <v>340034</v>
      </c>
      <c r="L211" s="5"/>
    </row>
    <row r="212" spans="1:12">
      <c r="A212" s="23">
        <v>40422</v>
      </c>
      <c r="B212" s="44">
        <v>-12101</v>
      </c>
      <c r="C212" s="44">
        <v>-10438</v>
      </c>
      <c r="D212" s="14">
        <f t="shared" si="12"/>
        <v>-58487</v>
      </c>
      <c r="E212" s="21">
        <f t="shared" si="10"/>
        <v>-3.0259633336039053</v>
      </c>
      <c r="F212" s="21">
        <f t="shared" si="11"/>
        <v>-4.3782315349149874</v>
      </c>
      <c r="G212" s="15">
        <f>SUM(B208:B211)</f>
        <v>-64800</v>
      </c>
      <c r="H212" s="5" t="s">
        <v>55</v>
      </c>
      <c r="J212" s="44">
        <v>345512</v>
      </c>
      <c r="K212" s="44">
        <v>344948</v>
      </c>
      <c r="L212" s="5"/>
    </row>
    <row r="213" spans="1:12">
      <c r="A213" s="23">
        <v>40513</v>
      </c>
      <c r="B213" s="44">
        <v>-12300</v>
      </c>
      <c r="C213" s="44">
        <v>-11820</v>
      </c>
      <c r="D213" s="14">
        <f t="shared" si="12"/>
        <v>-49833</v>
      </c>
      <c r="E213" s="21">
        <f t="shared" si="10"/>
        <v>-3.3662266649579218</v>
      </c>
      <c r="F213" s="21">
        <f t="shared" si="11"/>
        <v>-3.6472208722942074</v>
      </c>
      <c r="G213" s="15"/>
      <c r="J213" s="44">
        <v>365403</v>
      </c>
      <c r="K213" s="44">
        <v>351135</v>
      </c>
      <c r="L213" s="5"/>
    </row>
    <row r="214" spans="1:12">
      <c r="A214" s="20">
        <v>40603</v>
      </c>
      <c r="B214" s="44">
        <v>-12112</v>
      </c>
      <c r="C214" s="44">
        <v>-12075</v>
      </c>
      <c r="D214" s="14">
        <f t="shared" si="12"/>
        <v>-44040</v>
      </c>
      <c r="E214" s="21">
        <f t="shared" si="10"/>
        <v>-3.3844291035677347</v>
      </c>
      <c r="F214" s="21">
        <f t="shared" si="11"/>
        <v>-3.1624663216007076</v>
      </c>
      <c r="G214" s="15"/>
      <c r="J214" s="44">
        <v>341094</v>
      </c>
      <c r="K214" s="44">
        <v>356781</v>
      </c>
      <c r="L214" s="5"/>
    </row>
    <row r="215" spans="1:12">
      <c r="A215" s="23">
        <v>40695</v>
      </c>
      <c r="B215" s="44">
        <v>-8810</v>
      </c>
      <c r="C215" s="44">
        <v>-11085</v>
      </c>
      <c r="D215" s="14">
        <f t="shared" si="12"/>
        <v>-45323</v>
      </c>
      <c r="E215" s="21">
        <f t="shared" si="10"/>
        <v>-3.030253327537991</v>
      </c>
      <c r="F215" s="21">
        <f t="shared" si="11"/>
        <v>-3.1947978712155924</v>
      </c>
      <c r="G215" s="15"/>
      <c r="J215" s="44">
        <v>366641</v>
      </c>
      <c r="K215" s="44">
        <v>365811</v>
      </c>
      <c r="L215" s="5"/>
    </row>
    <row r="216" spans="1:12">
      <c r="A216" s="23">
        <v>40787</v>
      </c>
      <c r="B216" s="44">
        <v>-11764</v>
      </c>
      <c r="C216" s="44">
        <v>-9574</v>
      </c>
      <c r="D216" s="14">
        <f t="shared" si="12"/>
        <v>-44986</v>
      </c>
      <c r="E216" s="21">
        <f t="shared" si="10"/>
        <v>-2.570111647110302</v>
      </c>
      <c r="F216" s="21">
        <f t="shared" si="11"/>
        <v>-3.1109445277361321</v>
      </c>
      <c r="G216" s="15">
        <f>SUM(B212:B215)</f>
        <v>-45323</v>
      </c>
      <c r="H216" s="5" t="s">
        <v>56</v>
      </c>
      <c r="J216" s="44">
        <v>372918</v>
      </c>
      <c r="K216" s="44">
        <v>372513</v>
      </c>
      <c r="L216" s="5"/>
    </row>
    <row r="217" spans="1:12">
      <c r="A217" s="23">
        <v>40878</v>
      </c>
      <c r="B217" s="44">
        <v>-11464</v>
      </c>
      <c r="C217" s="44">
        <v>-11091</v>
      </c>
      <c r="D217" s="14">
        <f t="shared" si="12"/>
        <v>-44150</v>
      </c>
      <c r="E217" s="21">
        <f t="shared" si="10"/>
        <v>-2.9727810016484177</v>
      </c>
      <c r="F217" s="21">
        <f t="shared" si="11"/>
        <v>-3.005298583051069</v>
      </c>
      <c r="G217" s="15"/>
      <c r="J217" s="44">
        <v>388419</v>
      </c>
      <c r="K217" s="44">
        <v>373085</v>
      </c>
      <c r="L217" s="5"/>
    </row>
    <row r="218" spans="1:12">
      <c r="A218" s="20">
        <v>40969</v>
      </c>
      <c r="B218" s="44">
        <v>-15893</v>
      </c>
      <c r="C218" s="44">
        <v>-17281</v>
      </c>
      <c r="D218" s="14">
        <f>IF(OR(B218=0,B218=" ")," ",SUM(B215:B218))</f>
        <v>-47931</v>
      </c>
      <c r="E218" s="21">
        <f>IF(OR(C218=0,C218=" ")," ",C218/K218*100)</f>
        <v>-4.6167985103137266</v>
      </c>
      <c r="F218" s="21">
        <f>IF(OR(D218=0,D218=" ")," ",D218*100/SUM(J215:J218))</f>
        <v>-3.2244848533774646</v>
      </c>
      <c r="G218" s="15"/>
      <c r="J218" s="44">
        <v>358492</v>
      </c>
      <c r="K218" s="44">
        <v>374307</v>
      </c>
      <c r="L218" s="5"/>
    </row>
    <row r="219" spans="1:12">
      <c r="A219" s="23">
        <v>41061</v>
      </c>
      <c r="B219" s="44">
        <v>-12093</v>
      </c>
      <c r="C219" s="44">
        <v>-14077</v>
      </c>
      <c r="D219" s="14">
        <f t="shared" ref="D219:D224" si="13">IF(OR(B219=0,B219=" ")," ",SUM(B216:B219))</f>
        <v>-51214</v>
      </c>
      <c r="E219" s="21">
        <f t="shared" ref="E219:E258" si="14">IF(OR(C219=0,C219=" ")," ",C219/K219*100)</f>
        <v>-3.7093348651654008</v>
      </c>
      <c r="F219" s="21">
        <f t="shared" ref="F219:F258" si="15">IF(OR(D219=0,D219=" ")," ",D219*100/SUM(J216:J219))</f>
        <v>-3.4123284640990583</v>
      </c>
      <c r="G219" s="15"/>
      <c r="J219" s="44">
        <v>381023</v>
      </c>
      <c r="K219" s="44">
        <v>379502</v>
      </c>
      <c r="L219" s="5"/>
    </row>
    <row r="220" spans="1:12">
      <c r="A220" s="23">
        <v>41153</v>
      </c>
      <c r="B220" s="44">
        <v>-19150</v>
      </c>
      <c r="C220" s="44">
        <v>-16510</v>
      </c>
      <c r="D220" s="14">
        <f t="shared" si="13"/>
        <v>-58600</v>
      </c>
      <c r="E220" s="21">
        <f t="shared" si="14"/>
        <v>-4.3417661599957924</v>
      </c>
      <c r="F220" s="21">
        <f t="shared" si="15"/>
        <v>-3.8862302770497545</v>
      </c>
      <c r="G220" s="15">
        <f t="shared" ref="G220" si="16">IF(OR(B219=0,B219=" ")," ",SUM(B216:B219))</f>
        <v>-51214</v>
      </c>
      <c r="H220" s="5" t="s">
        <v>57</v>
      </c>
      <c r="J220" s="44">
        <v>379954</v>
      </c>
      <c r="K220" s="44">
        <v>380260</v>
      </c>
      <c r="L220" s="5"/>
    </row>
    <row r="221" spans="1:12">
      <c r="A221" s="23">
        <v>41244</v>
      </c>
      <c r="B221" s="44">
        <v>-18950</v>
      </c>
      <c r="C221" s="44">
        <v>-18025</v>
      </c>
      <c r="D221" s="14">
        <f t="shared" si="13"/>
        <v>-66086</v>
      </c>
      <c r="E221" s="21">
        <f t="shared" si="14"/>
        <v>-4.7199084560334965</v>
      </c>
      <c r="F221" s="21">
        <f t="shared" si="15"/>
        <v>-4.3589961763307157</v>
      </c>
      <c r="G221" s="15"/>
      <c r="J221" s="44">
        <v>396614</v>
      </c>
      <c r="K221" s="44">
        <v>381893</v>
      </c>
      <c r="L221" s="5"/>
    </row>
    <row r="222" spans="1:12">
      <c r="A222" s="23">
        <v>41334</v>
      </c>
      <c r="B222" s="44">
        <v>-11798</v>
      </c>
      <c r="C222" s="44">
        <v>-13400</v>
      </c>
      <c r="D222" s="14">
        <f t="shared" si="13"/>
        <v>-61991</v>
      </c>
      <c r="E222" s="21">
        <f t="shared" si="14"/>
        <v>-3.4752208969700744</v>
      </c>
      <c r="F222" s="21">
        <f t="shared" si="15"/>
        <v>-4.0589896100970897</v>
      </c>
      <c r="G222" s="15"/>
      <c r="J222" s="44">
        <v>369661</v>
      </c>
      <c r="K222" s="44">
        <v>385587</v>
      </c>
      <c r="L222" s="5"/>
    </row>
    <row r="223" spans="1:12">
      <c r="A223" s="20">
        <v>41426</v>
      </c>
      <c r="B223" s="44">
        <v>-11747</v>
      </c>
      <c r="C223" s="44">
        <v>-13843</v>
      </c>
      <c r="D223" s="14">
        <f t="shared" si="13"/>
        <v>-61645</v>
      </c>
      <c r="E223" s="21">
        <f t="shared" si="14"/>
        <v>-3.5509713033909049</v>
      </c>
      <c r="F223" s="21">
        <f t="shared" si="15"/>
        <v>-4.0095743262360601</v>
      </c>
      <c r="G223" s="15"/>
      <c r="J223" s="44">
        <v>391216</v>
      </c>
      <c r="K223" s="44">
        <v>389837</v>
      </c>
      <c r="L223" s="5"/>
    </row>
    <row r="224" spans="1:12">
      <c r="A224" s="23">
        <v>41518</v>
      </c>
      <c r="B224" s="44">
        <v>-17944</v>
      </c>
      <c r="C224" s="44">
        <v>-14458</v>
      </c>
      <c r="D224" s="14">
        <f t="shared" si="13"/>
        <v>-60439</v>
      </c>
      <c r="E224" s="21">
        <f t="shared" si="14"/>
        <v>-3.6687237368303522</v>
      </c>
      <c r="F224" s="21">
        <f t="shared" si="15"/>
        <v>-3.8979499307657433</v>
      </c>
      <c r="G224" s="15">
        <f>IF(OR(B223=0,B223=" ")," ",SUM(B220:B223))</f>
        <v>-61645</v>
      </c>
      <c r="H224" s="5" t="s">
        <v>58</v>
      </c>
      <c r="J224" s="44">
        <v>393042</v>
      </c>
      <c r="K224" s="44">
        <v>394088</v>
      </c>
      <c r="L224" s="5"/>
    </row>
    <row r="225" spans="1:12">
      <c r="A225" s="23">
        <v>41609</v>
      </c>
      <c r="B225" s="44">
        <v>-11550</v>
      </c>
      <c r="C225" s="44">
        <v>-10932</v>
      </c>
      <c r="D225" s="14">
        <f t="shared" ref="D225:D243" si="17">IF(OR(B225=0,B225=" ")," ",SUM(B222:B225))</f>
        <v>-53039</v>
      </c>
      <c r="E225" s="21">
        <f t="shared" si="14"/>
        <v>-2.7313543589987033</v>
      </c>
      <c r="F225" s="21">
        <f t="shared" si="15"/>
        <v>-3.3783921505680441</v>
      </c>
      <c r="G225" s="15"/>
      <c r="J225" s="44">
        <v>416029</v>
      </c>
      <c r="K225" s="44">
        <v>400241</v>
      </c>
      <c r="L225" s="5"/>
    </row>
    <row r="226" spans="1:12">
      <c r="A226" s="20">
        <v>41699</v>
      </c>
      <c r="B226" s="44">
        <v>-8962</v>
      </c>
      <c r="C226" s="44">
        <v>-10487</v>
      </c>
      <c r="D226" s="14">
        <f t="shared" si="17"/>
        <v>-50203</v>
      </c>
      <c r="E226" s="21">
        <f t="shared" si="14"/>
        <v>-2.5992212498172096</v>
      </c>
      <c r="F226" s="21">
        <f t="shared" si="15"/>
        <v>-3.1630532098346174</v>
      </c>
      <c r="G226" s="15"/>
      <c r="J226" s="44">
        <v>386882</v>
      </c>
      <c r="K226" s="44">
        <v>403467</v>
      </c>
      <c r="L226" s="5"/>
    </row>
    <row r="227" spans="1:12">
      <c r="A227" s="23">
        <v>41791</v>
      </c>
      <c r="B227" s="44">
        <v>-11084</v>
      </c>
      <c r="C227" s="44">
        <v>-12643</v>
      </c>
      <c r="D227" s="14">
        <f t="shared" si="17"/>
        <v>-49540</v>
      </c>
      <c r="E227" s="21">
        <f t="shared" si="14"/>
        <v>-3.1381864394999952</v>
      </c>
      <c r="F227" s="21">
        <f t="shared" si="15"/>
        <v>-3.0968403351888956</v>
      </c>
      <c r="G227" s="15"/>
      <c r="J227" s="44">
        <v>403742</v>
      </c>
      <c r="K227" s="44">
        <v>402876</v>
      </c>
      <c r="L227" s="5"/>
    </row>
    <row r="228" spans="1:12">
      <c r="A228" s="23">
        <v>41883</v>
      </c>
      <c r="B228" s="44">
        <v>-16888</v>
      </c>
      <c r="C228" s="44">
        <v>-13487</v>
      </c>
      <c r="D228" s="14">
        <f t="shared" si="17"/>
        <v>-48484</v>
      </c>
      <c r="E228" s="21">
        <f t="shared" si="14"/>
        <v>-3.3477632761265532</v>
      </c>
      <c r="F228" s="21">
        <f t="shared" si="15"/>
        <v>-3.0137309870273561</v>
      </c>
      <c r="G228" s="15">
        <f>IF(OR(B227=0,B227=" ")," ",SUM(B224:B227))</f>
        <v>-49540</v>
      </c>
      <c r="H228" s="5" t="s">
        <v>59</v>
      </c>
      <c r="J228" s="44">
        <v>402117</v>
      </c>
      <c r="K228" s="44">
        <v>402866</v>
      </c>
      <c r="L228" s="5"/>
    </row>
    <row r="229" spans="1:12">
      <c r="A229" s="20">
        <v>41974</v>
      </c>
      <c r="B229" s="44">
        <v>-12690</v>
      </c>
      <c r="C229" s="44">
        <v>-12237</v>
      </c>
      <c r="D229" s="14">
        <f t="shared" si="17"/>
        <v>-49624</v>
      </c>
      <c r="E229" s="21">
        <f t="shared" si="14"/>
        <v>-3.0174507633013681</v>
      </c>
      <c r="F229" s="21">
        <f t="shared" si="15"/>
        <v>-3.0740754047949728</v>
      </c>
      <c r="G229" s="15"/>
      <c r="J229" s="44">
        <v>421533</v>
      </c>
      <c r="K229" s="44">
        <v>405541</v>
      </c>
      <c r="L229" s="5"/>
    </row>
    <row r="230" spans="1:12">
      <c r="A230" s="23">
        <v>42064</v>
      </c>
      <c r="B230" s="44">
        <v>-11394</v>
      </c>
      <c r="C230" s="44">
        <v>-13451</v>
      </c>
      <c r="D230" s="14">
        <f t="shared" si="17"/>
        <v>-52056</v>
      </c>
      <c r="E230" s="21">
        <f t="shared" si="14"/>
        <v>-3.2935685917306965</v>
      </c>
      <c r="F230" s="21">
        <f t="shared" si="15"/>
        <v>-3.2139800972294426</v>
      </c>
      <c r="G230" s="15"/>
      <c r="J230" s="44">
        <v>392282</v>
      </c>
      <c r="K230" s="44">
        <v>408402</v>
      </c>
      <c r="L230" s="5"/>
    </row>
    <row r="231" spans="1:12">
      <c r="A231" s="23">
        <v>42156</v>
      </c>
      <c r="B231" s="44">
        <v>-19062</v>
      </c>
      <c r="C231" s="44">
        <v>-20819</v>
      </c>
      <c r="D231" s="14">
        <f t="shared" si="17"/>
        <v>-60034</v>
      </c>
      <c r="E231" s="21">
        <f t="shared" si="14"/>
        <v>-5.1093708202136616</v>
      </c>
      <c r="F231" s="21">
        <f t="shared" si="15"/>
        <v>-3.6950093923182408</v>
      </c>
      <c r="G231" s="15"/>
      <c r="J231" s="44">
        <v>408800</v>
      </c>
      <c r="K231" s="44">
        <v>407467</v>
      </c>
      <c r="L231" s="5"/>
    </row>
    <row r="232" spans="1:12">
      <c r="A232" s="20">
        <v>42248</v>
      </c>
      <c r="B232" s="44">
        <v>-23875</v>
      </c>
      <c r="C232" s="44">
        <v>-19909</v>
      </c>
      <c r="D232" s="14">
        <f t="shared" si="17"/>
        <v>-67021</v>
      </c>
      <c r="E232" s="21">
        <f t="shared" si="14"/>
        <v>-4.8314254998507549</v>
      </c>
      <c r="F232" s="21">
        <f t="shared" si="15"/>
        <v>-4.1019385685415015</v>
      </c>
      <c r="G232" s="15">
        <f>IF(OR(B231=0,B231=" ")," ",SUM(B228:B231))</f>
        <v>-60034</v>
      </c>
      <c r="H232" s="5" t="s">
        <v>60</v>
      </c>
      <c r="J232" s="44">
        <v>411271</v>
      </c>
      <c r="K232" s="44">
        <v>412073</v>
      </c>
      <c r="L232" s="5"/>
    </row>
    <row r="233" spans="1:12">
      <c r="A233" s="23">
        <v>42339</v>
      </c>
      <c r="B233" s="44">
        <v>-22267</v>
      </c>
      <c r="C233" s="44">
        <v>-21612</v>
      </c>
      <c r="D233" s="14">
        <f t="shared" si="17"/>
        <v>-76598</v>
      </c>
      <c r="E233" s="21">
        <f t="shared" si="14"/>
        <v>-5.2408862849895606</v>
      </c>
      <c r="F233" s="21">
        <f t="shared" si="15"/>
        <v>-4.6703420657596455</v>
      </c>
      <c r="G233" s="15"/>
      <c r="J233" s="44">
        <v>427741</v>
      </c>
      <c r="K233" s="44">
        <v>412373</v>
      </c>
      <c r="L233" s="5"/>
    </row>
    <row r="234" spans="1:12">
      <c r="A234" s="23">
        <v>42430</v>
      </c>
      <c r="B234" s="44">
        <v>-15000</v>
      </c>
      <c r="C234" s="44">
        <v>-17542</v>
      </c>
      <c r="D234" s="14">
        <f t="shared" si="17"/>
        <v>-80204</v>
      </c>
      <c r="E234" s="21">
        <f t="shared" si="14"/>
        <v>-4.2279863678651823</v>
      </c>
      <c r="F234" s="21">
        <f t="shared" si="15"/>
        <v>-4.873164300079595</v>
      </c>
      <c r="G234" s="15"/>
      <c r="J234" s="44">
        <v>398018</v>
      </c>
      <c r="K234" s="44">
        <v>414902</v>
      </c>
      <c r="L234" s="5"/>
    </row>
    <row r="235" spans="1:12">
      <c r="A235" s="20">
        <v>42522</v>
      </c>
      <c r="B235" s="44">
        <v>-16481</v>
      </c>
      <c r="C235" s="44">
        <v>-17822</v>
      </c>
      <c r="D235" s="14">
        <f t="shared" si="17"/>
        <v>-77623</v>
      </c>
      <c r="E235" s="21">
        <f t="shared" si="14"/>
        <v>-4.2467610762019818</v>
      </c>
      <c r="F235" s="21">
        <f t="shared" si="15"/>
        <v>-4.6790806401930878</v>
      </c>
      <c r="G235" s="15"/>
      <c r="J235" s="44">
        <v>421907</v>
      </c>
      <c r="K235" s="44">
        <v>419661</v>
      </c>
      <c r="L235" s="5"/>
    </row>
    <row r="236" spans="1:12">
      <c r="A236" s="23">
        <v>42614</v>
      </c>
      <c r="B236" s="44">
        <v>-17991</v>
      </c>
      <c r="C236" s="44">
        <v>-14180</v>
      </c>
      <c r="D236" s="14">
        <f t="shared" si="17"/>
        <v>-71739</v>
      </c>
      <c r="E236" s="21">
        <f t="shared" si="14"/>
        <v>-3.3352385118909011</v>
      </c>
      <c r="F236" s="21">
        <f t="shared" si="15"/>
        <v>-4.2921605651802448</v>
      </c>
      <c r="G236" s="15">
        <f>IF(OR(B235=0,B235=" ")," ",SUM(B232:B235))</f>
        <v>-77623</v>
      </c>
      <c r="H236" s="5" t="s">
        <v>61</v>
      </c>
      <c r="J236" s="44">
        <v>423730</v>
      </c>
      <c r="K236" s="44">
        <v>425157</v>
      </c>
      <c r="L236" s="5"/>
    </row>
    <row r="237" spans="1:12">
      <c r="A237" s="23">
        <v>42705</v>
      </c>
      <c r="B237" s="44">
        <v>-6372</v>
      </c>
      <c r="C237" s="44">
        <v>-6175</v>
      </c>
      <c r="D237" s="14">
        <f t="shared" si="17"/>
        <v>-55844</v>
      </c>
      <c r="E237" s="21">
        <f t="shared" si="14"/>
        <v>-1.4056709432450398</v>
      </c>
      <c r="F237" s="21">
        <f t="shared" si="15"/>
        <v>-3.2849315149073091</v>
      </c>
      <c r="G237" s="15"/>
      <c r="J237" s="44">
        <v>456350</v>
      </c>
      <c r="K237" s="44">
        <v>439292</v>
      </c>
      <c r="L237" s="5"/>
    </row>
    <row r="238" spans="1:12">
      <c r="A238" s="20">
        <v>42795</v>
      </c>
      <c r="B238" s="44">
        <v>-6117</v>
      </c>
      <c r="C238" s="44">
        <v>-8562</v>
      </c>
      <c r="D238" s="14">
        <f t="shared" si="17"/>
        <v>-46961</v>
      </c>
      <c r="E238" s="21">
        <f t="shared" si="14"/>
        <v>-1.9132490597996474</v>
      </c>
      <c r="F238" s="21">
        <f t="shared" si="15"/>
        <v>-2.7117874779989561</v>
      </c>
      <c r="G238" s="15"/>
      <c r="J238" s="44">
        <v>429749</v>
      </c>
      <c r="K238" s="44">
        <v>447511</v>
      </c>
      <c r="L238" s="5"/>
    </row>
    <row r="239" spans="1:12">
      <c r="A239" s="23">
        <v>42887</v>
      </c>
      <c r="B239" s="44">
        <v>-10030</v>
      </c>
      <c r="C239" s="44">
        <v>-11053</v>
      </c>
      <c r="D239" s="14">
        <f t="shared" si="17"/>
        <v>-40510</v>
      </c>
      <c r="E239" s="21">
        <f t="shared" si="14"/>
        <v>-2.4714131752058206</v>
      </c>
      <c r="F239" s="21">
        <f t="shared" si="15"/>
        <v>-2.3025182763453902</v>
      </c>
      <c r="G239" s="15"/>
      <c r="J239" s="44">
        <v>449549</v>
      </c>
      <c r="K239" s="44">
        <v>447234</v>
      </c>
      <c r="L239" s="5"/>
    </row>
    <row r="240" spans="1:12">
      <c r="A240" s="23">
        <v>42979</v>
      </c>
      <c r="B240" s="44">
        <v>-15119</v>
      </c>
      <c r="C240" s="44">
        <v>-11984</v>
      </c>
      <c r="D240" s="14">
        <f t="shared" si="17"/>
        <v>-37638</v>
      </c>
      <c r="E240" s="21">
        <f t="shared" si="14"/>
        <v>-2.64689447098554</v>
      </c>
      <c r="F240" s="21">
        <f t="shared" si="15"/>
        <v>-2.1054845640872739</v>
      </c>
      <c r="G240" s="15">
        <f>IF(OR(B239=0,B239=" ")," ",SUM(B236:B239))</f>
        <v>-40510</v>
      </c>
      <c r="H240" s="5" t="s">
        <v>62</v>
      </c>
      <c r="J240" s="44">
        <v>451969</v>
      </c>
      <c r="K240" s="44">
        <v>452757</v>
      </c>
      <c r="L240" s="5"/>
    </row>
    <row r="241" spans="1:12">
      <c r="A241" s="23">
        <v>43070</v>
      </c>
      <c r="B241" s="44">
        <v>-15602</v>
      </c>
      <c r="C241" s="44">
        <v>-14984</v>
      </c>
      <c r="D241" s="14">
        <f t="shared" si="17"/>
        <v>-46868</v>
      </c>
      <c r="E241" s="21">
        <f t="shared" si="14"/>
        <v>-3.2884889717985297</v>
      </c>
      <c r="F241" s="21">
        <f t="shared" si="15"/>
        <v>-2.5986209588527656</v>
      </c>
      <c r="G241" s="15"/>
      <c r="J241" s="44">
        <v>472305</v>
      </c>
      <c r="K241" s="44">
        <v>455650</v>
      </c>
      <c r="L241" s="5"/>
    </row>
    <row r="242" spans="1:12">
      <c r="A242" s="23">
        <v>43160</v>
      </c>
      <c r="B242" s="44">
        <v>-9786</v>
      </c>
      <c r="C242" s="44">
        <v>-12106</v>
      </c>
      <c r="D242" s="14">
        <f t="shared" si="17"/>
        <v>-50537</v>
      </c>
      <c r="E242" s="21">
        <f t="shared" si="14"/>
        <v>-2.6039112441817447</v>
      </c>
      <c r="F242" s="21">
        <f t="shared" si="15"/>
        <v>-2.7760276278935381</v>
      </c>
      <c r="G242" s="15"/>
      <c r="J242" s="44">
        <v>446656</v>
      </c>
      <c r="K242" s="44">
        <v>464916</v>
      </c>
      <c r="L242" s="5"/>
    </row>
    <row r="243" spans="1:12">
      <c r="A243" s="23">
        <v>43252</v>
      </c>
      <c r="B243" s="44">
        <v>-11780</v>
      </c>
      <c r="C243" s="44">
        <v>-13059</v>
      </c>
      <c r="D243" s="14">
        <f t="shared" si="17"/>
        <v>-52287</v>
      </c>
      <c r="E243" s="21">
        <f t="shared" si="14"/>
        <v>-2.7731943656947</v>
      </c>
      <c r="F243" s="21">
        <f t="shared" si="15"/>
        <v>-2.8347089336675833</v>
      </c>
      <c r="G243" s="15"/>
      <c r="J243" s="44">
        <v>473598</v>
      </c>
      <c r="K243" s="44">
        <v>470901</v>
      </c>
      <c r="L243" s="5"/>
    </row>
    <row r="244" spans="1:12">
      <c r="A244" s="23">
        <v>43344</v>
      </c>
      <c r="B244" s="44">
        <v>-13522</v>
      </c>
      <c r="C244" s="44">
        <v>-10314</v>
      </c>
      <c r="D244" s="14">
        <f t="shared" ref="D244:D266" si="18">IF(OR(B244=0,B244=" ")," ",SUM(B241:B244))</f>
        <v>-50690</v>
      </c>
      <c r="E244" s="21">
        <f t="shared" si="14"/>
        <v>-2.1582146705866352</v>
      </c>
      <c r="F244" s="21">
        <f t="shared" si="15"/>
        <v>-2.7116856049562488</v>
      </c>
      <c r="G244" s="15">
        <f>IF(OR(B243=0,B243=" ")," ",SUM(B240:B243))</f>
        <v>-52287</v>
      </c>
      <c r="H244" s="5" t="s">
        <v>63</v>
      </c>
      <c r="J244" s="44">
        <v>476758</v>
      </c>
      <c r="K244" s="44">
        <v>477895</v>
      </c>
      <c r="L244" s="5"/>
    </row>
    <row r="245" spans="1:12">
      <c r="A245" s="23">
        <v>43435</v>
      </c>
      <c r="B245" s="44">
        <v>-7509</v>
      </c>
      <c r="C245" s="44">
        <v>-6607</v>
      </c>
      <c r="D245" s="14">
        <f t="shared" si="18"/>
        <v>-42597</v>
      </c>
      <c r="E245" s="21">
        <f t="shared" si="14"/>
        <v>-1.3675606419069264</v>
      </c>
      <c r="F245" s="21">
        <f t="shared" si="15"/>
        <v>-2.243852280910057</v>
      </c>
      <c r="G245" s="15"/>
      <c r="J245" s="44">
        <v>501375</v>
      </c>
      <c r="K245" s="44">
        <v>483123</v>
      </c>
      <c r="L245" s="5"/>
    </row>
    <row r="246" spans="1:12">
      <c r="A246" s="23">
        <v>43525</v>
      </c>
      <c r="B246" s="44">
        <v>-1771</v>
      </c>
      <c r="C246" s="44">
        <v>-4399</v>
      </c>
      <c r="D246" s="14">
        <f t="shared" si="18"/>
        <v>-34582</v>
      </c>
      <c r="E246" s="21">
        <f t="shared" si="14"/>
        <v>-0.89688567205260217</v>
      </c>
      <c r="F246" s="21">
        <f t="shared" si="15"/>
        <v>-1.7979002488216584</v>
      </c>
      <c r="G246" s="15"/>
      <c r="J246" s="44">
        <v>471735</v>
      </c>
      <c r="K246" s="44">
        <v>490475</v>
      </c>
      <c r="L246" s="5"/>
    </row>
    <row r="247" spans="1:12">
      <c r="A247" s="23">
        <v>43617</v>
      </c>
      <c r="B247" s="44">
        <v>4792</v>
      </c>
      <c r="C247" s="44">
        <v>3228</v>
      </c>
      <c r="D247" s="14">
        <f t="shared" si="18"/>
        <v>-18010</v>
      </c>
      <c r="E247" s="21">
        <f t="shared" si="14"/>
        <v>0.64858609036001746</v>
      </c>
      <c r="F247" s="21">
        <f t="shared" si="15"/>
        <v>-0.92356985131602298</v>
      </c>
      <c r="G247" s="15"/>
      <c r="J247" s="44">
        <v>500174</v>
      </c>
      <c r="K247" s="44">
        <v>497698</v>
      </c>
      <c r="L247" s="5"/>
    </row>
    <row r="248" spans="1:12">
      <c r="A248" s="23">
        <v>43709</v>
      </c>
      <c r="B248" s="44">
        <v>2783</v>
      </c>
      <c r="C248" s="44">
        <v>6789</v>
      </c>
      <c r="D248" s="14">
        <f t="shared" si="18"/>
        <v>-1705</v>
      </c>
      <c r="E248" s="21">
        <f t="shared" si="14"/>
        <v>1.3462011310548316</v>
      </c>
      <c r="F248" s="21">
        <f t="shared" si="15"/>
        <v>-8.6260585894041647E-2</v>
      </c>
      <c r="G248" s="15">
        <f>IF(OR(B247=0,B247=" ")," ",SUM(B244:B247))</f>
        <v>-18010</v>
      </c>
      <c r="H248" s="5" t="s">
        <v>64</v>
      </c>
      <c r="J248" s="44">
        <v>503285</v>
      </c>
      <c r="K248" s="44">
        <v>504308</v>
      </c>
      <c r="L248" s="5"/>
    </row>
    <row r="249" spans="1:12">
      <c r="A249" s="23">
        <v>43800</v>
      </c>
      <c r="B249" s="44">
        <v>1279</v>
      </c>
      <c r="C249" s="44">
        <v>1478</v>
      </c>
      <c r="D249" s="14">
        <f t="shared" si="18"/>
        <v>7083</v>
      </c>
      <c r="E249" s="21">
        <f t="shared" si="14"/>
        <v>0.2934635851004686</v>
      </c>
      <c r="F249" s="21">
        <f t="shared" si="15"/>
        <v>0.35456945566605291</v>
      </c>
      <c r="G249" s="15"/>
      <c r="J249" s="44">
        <v>522440</v>
      </c>
      <c r="K249" s="44">
        <v>503640</v>
      </c>
      <c r="L249" s="5"/>
    </row>
    <row r="250" spans="1:12">
      <c r="A250" s="23">
        <v>43891</v>
      </c>
      <c r="B250" s="44">
        <v>6983</v>
      </c>
      <c r="C250" s="44">
        <v>5686</v>
      </c>
      <c r="D250" s="14">
        <f t="shared" si="18"/>
        <v>15837</v>
      </c>
      <c r="E250" s="21">
        <f t="shared" si="14"/>
        <v>1.1227080840510688</v>
      </c>
      <c r="F250" s="21">
        <f t="shared" si="15"/>
        <v>0.78633855308145206</v>
      </c>
      <c r="G250" s="15"/>
      <c r="J250" s="44">
        <v>488119</v>
      </c>
      <c r="K250" s="44">
        <v>506454</v>
      </c>
      <c r="L250" s="5"/>
    </row>
    <row r="251" spans="1:12">
      <c r="A251" s="23">
        <v>43983</v>
      </c>
      <c r="B251" s="44">
        <v>18164</v>
      </c>
      <c r="C251" s="44">
        <v>14413</v>
      </c>
      <c r="D251" s="14">
        <f t="shared" si="18"/>
        <v>29209</v>
      </c>
      <c r="E251" s="21">
        <f t="shared" si="14"/>
        <v>3.0736913939626587</v>
      </c>
      <c r="F251" s="21">
        <f t="shared" si="15"/>
        <v>1.471783468599954</v>
      </c>
      <c r="G251" s="15"/>
      <c r="J251" s="44">
        <v>470755</v>
      </c>
      <c r="K251" s="44">
        <v>468915</v>
      </c>
      <c r="L251" s="5"/>
    </row>
    <row r="252" spans="1:12">
      <c r="A252" s="23">
        <v>44075</v>
      </c>
      <c r="B252" s="44">
        <v>6492</v>
      </c>
      <c r="C252" s="44">
        <v>9963</v>
      </c>
      <c r="D252" s="14">
        <f t="shared" si="18"/>
        <v>32918</v>
      </c>
      <c r="E252" s="21">
        <f t="shared" si="14"/>
        <v>2.0360825795692818</v>
      </c>
      <c r="F252" s="21">
        <f t="shared" si="15"/>
        <v>1.6713326692276369</v>
      </c>
      <c r="G252" s="15">
        <f>IF(OR(B251=0,B251=" ")," ",SUM(B248:B251))</f>
        <v>29209</v>
      </c>
      <c r="H252" s="5" t="s">
        <v>65</v>
      </c>
      <c r="J252" s="44">
        <v>488252</v>
      </c>
      <c r="K252" s="44">
        <v>489322</v>
      </c>
      <c r="L252" s="5"/>
    </row>
    <row r="253" spans="1:12">
      <c r="A253" s="23">
        <v>44166</v>
      </c>
      <c r="B253" s="44">
        <v>13751</v>
      </c>
      <c r="C253" s="44">
        <v>13266</v>
      </c>
      <c r="D253" s="14">
        <f t="shared" si="18"/>
        <v>45390</v>
      </c>
      <c r="E253" s="21">
        <f t="shared" si="14"/>
        <v>2.5897763765385702</v>
      </c>
      <c r="F253" s="21">
        <f t="shared" si="15"/>
        <v>2.2934400742146899</v>
      </c>
      <c r="G253" s="15"/>
      <c r="J253" s="44">
        <v>531997</v>
      </c>
      <c r="K253" s="44">
        <v>512245</v>
      </c>
      <c r="L253" s="5"/>
    </row>
    <row r="254" spans="1:12">
      <c r="A254" s="23">
        <v>44256</v>
      </c>
      <c r="B254" s="44">
        <v>16836</v>
      </c>
      <c r="C254" s="44">
        <v>19944</v>
      </c>
      <c r="D254" s="14">
        <f t="shared" si="18"/>
        <v>55243</v>
      </c>
      <c r="E254" s="21">
        <f t="shared" si="14"/>
        <v>3.7295932678821879</v>
      </c>
      <c r="F254" s="21">
        <f t="shared" si="15"/>
        <v>2.7563148813960843</v>
      </c>
      <c r="G254" s="15"/>
      <c r="J254" s="44">
        <v>513230</v>
      </c>
      <c r="K254" s="44">
        <v>534750</v>
      </c>
      <c r="L254" s="5"/>
    </row>
    <row r="255" spans="1:12">
      <c r="A255" s="23">
        <v>44348</v>
      </c>
      <c r="B255" s="44">
        <v>25996</v>
      </c>
      <c r="C255" s="44">
        <v>18923</v>
      </c>
      <c r="D255" s="14">
        <f t="shared" si="18"/>
        <v>63075</v>
      </c>
      <c r="E255" s="21">
        <f t="shared" si="14"/>
        <v>3.4248038108475951</v>
      </c>
      <c r="F255" s="21">
        <f t="shared" si="15"/>
        <v>3.0195303654888384</v>
      </c>
      <c r="G255" s="15"/>
      <c r="J255" s="44">
        <v>555422</v>
      </c>
      <c r="K255" s="44">
        <v>552528</v>
      </c>
      <c r="L255" s="5"/>
    </row>
    <row r="256" spans="1:12">
      <c r="A256" s="23">
        <v>44440</v>
      </c>
      <c r="B256" s="44">
        <v>16212</v>
      </c>
      <c r="C256" s="44">
        <v>21202</v>
      </c>
      <c r="D256" s="14">
        <f t="shared" si="18"/>
        <v>72795</v>
      </c>
      <c r="E256" s="21">
        <f t="shared" si="14"/>
        <v>3.8596810602199083</v>
      </c>
      <c r="F256" s="21">
        <f t="shared" si="15"/>
        <v>3.3892110464209475</v>
      </c>
      <c r="G256" s="15">
        <f t="shared" ref="G256" si="19">IF(OR(B255=0,B255=" ")," ",SUM(B252:B255))</f>
        <v>63075</v>
      </c>
      <c r="H256" s="5" t="s">
        <v>66</v>
      </c>
      <c r="J256" s="44">
        <v>547196</v>
      </c>
      <c r="K256" s="44">
        <v>549320</v>
      </c>
      <c r="L256" s="5"/>
    </row>
    <row r="257" spans="1:12">
      <c r="A257" s="23">
        <v>44531</v>
      </c>
      <c r="B257" s="44">
        <v>5681</v>
      </c>
      <c r="C257" s="44">
        <v>4004</v>
      </c>
      <c r="D257" s="14">
        <f t="shared" si="18"/>
        <v>64725</v>
      </c>
      <c r="E257" s="21">
        <f t="shared" si="14"/>
        <v>0.70363380113382745</v>
      </c>
      <c r="F257" s="21">
        <f t="shared" si="15"/>
        <v>2.9338267390034192</v>
      </c>
      <c r="G257" s="15"/>
      <c r="J257" s="44">
        <v>590315</v>
      </c>
      <c r="K257" s="44">
        <v>569046</v>
      </c>
      <c r="L257" s="5"/>
    </row>
    <row r="258" spans="1:12">
      <c r="A258" s="23">
        <v>44621</v>
      </c>
      <c r="B258" s="44">
        <v>1219</v>
      </c>
      <c r="C258" s="44">
        <v>3870</v>
      </c>
      <c r="D258" s="14">
        <f t="shared" si="18"/>
        <v>49108</v>
      </c>
      <c r="E258" s="21">
        <f t="shared" si="14"/>
        <v>0.65023657185870209</v>
      </c>
      <c r="F258" s="21">
        <f t="shared" si="15"/>
        <v>2.1681398933237026</v>
      </c>
      <c r="G258" s="15"/>
      <c r="J258" s="44">
        <v>572050</v>
      </c>
      <c r="K258" s="44">
        <v>595168</v>
      </c>
      <c r="L258" s="5"/>
    </row>
    <row r="259" spans="1:12">
      <c r="A259" s="23">
        <v>44713</v>
      </c>
      <c r="B259" s="44">
        <v>19157</v>
      </c>
      <c r="C259" s="44">
        <v>12492</v>
      </c>
      <c r="D259" s="14">
        <f t="shared" si="18"/>
        <v>42269</v>
      </c>
      <c r="E259" s="21">
        <f t="shared" ref="E259" si="20">IF(OR(C259=0,C259=" ")," ",C259/K259*100)</f>
        <v>2.0074338689382873</v>
      </c>
      <c r="F259" s="21">
        <f t="shared" ref="F259" si="21">IF(OR(D259=0,D259=" ")," ",D259*100/SUM(J256:J259))</f>
        <v>1.8116157877886407</v>
      </c>
      <c r="G259" s="15"/>
      <c r="J259" s="44">
        <v>623660</v>
      </c>
      <c r="K259" s="44">
        <v>622287</v>
      </c>
      <c r="L259" s="5"/>
    </row>
    <row r="260" spans="1:12">
      <c r="A260" s="23">
        <v>44805</v>
      </c>
      <c r="B260" s="44">
        <v>-9852</v>
      </c>
      <c r="C260" s="44">
        <v>-900</v>
      </c>
      <c r="D260" s="14">
        <f t="shared" si="18"/>
        <v>16205</v>
      </c>
      <c r="E260" s="21">
        <f t="shared" ref="E260:E262" si="22">IF(OR(C260=0,C260=" ")," ",C260/K260*100)</f>
        <v>-0.1435697501726825</v>
      </c>
      <c r="F260" s="21">
        <f t="shared" ref="F260:F262" si="23">IF(OR(D260=0,D260=" ")," ",D260*100/SUM(J257:J260))</f>
        <v>0.67197668545685707</v>
      </c>
      <c r="G260" s="15">
        <f t="shared" ref="G260" si="24">IF(OR(B259=0,B259=" ")," ",SUM(B256:B259))</f>
        <v>42269</v>
      </c>
      <c r="H260" s="5" t="s">
        <v>131</v>
      </c>
      <c r="J260" s="44">
        <v>625517</v>
      </c>
      <c r="K260" s="44">
        <v>626873</v>
      </c>
      <c r="L260" s="5"/>
    </row>
    <row r="261" spans="1:12">
      <c r="A261" s="23">
        <v>44896</v>
      </c>
      <c r="B261" s="44">
        <v>10257</v>
      </c>
      <c r="C261" s="44">
        <v>6071</v>
      </c>
      <c r="D261" s="14">
        <f t="shared" si="18"/>
        <v>20781</v>
      </c>
      <c r="E261" s="21">
        <f t="shared" si="22"/>
        <v>0.95361662758058452</v>
      </c>
      <c r="F261" s="21">
        <f t="shared" si="23"/>
        <v>0.83750419638729845</v>
      </c>
      <c r="J261" s="44">
        <v>660074</v>
      </c>
      <c r="K261" s="44">
        <v>636629</v>
      </c>
      <c r="L261" s="5"/>
    </row>
    <row r="262" spans="1:12">
      <c r="A262" s="23">
        <v>44986</v>
      </c>
      <c r="B262" s="44">
        <v>5709</v>
      </c>
      <c r="C262" s="44">
        <v>7857</v>
      </c>
      <c r="D262" s="14">
        <f t="shared" si="18"/>
        <v>25271</v>
      </c>
      <c r="E262" s="21">
        <f t="shared" si="22"/>
        <v>1.2058714289660846</v>
      </c>
      <c r="F262" s="21">
        <f t="shared" si="23"/>
        <v>0.99648071292672591</v>
      </c>
      <c r="J262" s="44">
        <v>626774</v>
      </c>
      <c r="K262" s="44">
        <v>651562</v>
      </c>
      <c r="L262" s="5"/>
    </row>
    <row r="263" spans="1:12">
      <c r="A263" s="23">
        <v>45078</v>
      </c>
      <c r="B263" s="44">
        <v>8321</v>
      </c>
      <c r="C263" s="44">
        <v>2712</v>
      </c>
      <c r="D263" s="14">
        <f t="shared" si="18"/>
        <v>14435</v>
      </c>
      <c r="E263" s="21">
        <f t="shared" ref="E263" si="25">IF(OR(C263=0,C263=" ")," ",C263/K263*100)</f>
        <v>0.41941235874603133</v>
      </c>
      <c r="F263" s="21">
        <f t="shared" ref="F263" si="26">IF(OR(D263=0,D263=" ")," ",D263*100/SUM(J260:J263))</f>
        <v>0.56336236200841905</v>
      </c>
      <c r="J263" s="44">
        <v>649929</v>
      </c>
      <c r="K263" s="44">
        <v>646619</v>
      </c>
      <c r="L263" s="5"/>
    </row>
    <row r="264" spans="1:12">
      <c r="A264" s="23">
        <v>45170</v>
      </c>
      <c r="B264" s="44">
        <v>-14202</v>
      </c>
      <c r="C264" s="44">
        <v>-6016</v>
      </c>
      <c r="D264" s="14">
        <f t="shared" si="18"/>
        <v>10085</v>
      </c>
      <c r="E264" s="21">
        <f t="shared" ref="E264" si="27">IF(OR(C264=0,C264=" ")," ",C264/K264*100)</f>
        <v>-0.91879591306871111</v>
      </c>
      <c r="F264" s="21">
        <f t="shared" ref="F264" si="28">IF(OR(D264=0,D264=" ")," ",D264*100/SUM(J261:J264))</f>
        <v>0.38922504656420609</v>
      </c>
      <c r="G264" s="15">
        <f t="shared" ref="G264" si="29">IF(OR(B263=0,B263=" ")," ",SUM(B260:B263))</f>
        <v>14435</v>
      </c>
      <c r="H264" s="5" t="s">
        <v>132</v>
      </c>
      <c r="J264" s="44">
        <v>654269</v>
      </c>
      <c r="K264" s="44">
        <v>654770</v>
      </c>
    </row>
    <row r="265" spans="1:12">
      <c r="A265" s="23">
        <v>45261</v>
      </c>
      <c r="B265" s="44">
        <v>6960</v>
      </c>
      <c r="C265" s="44">
        <v>2667</v>
      </c>
      <c r="D265" s="14">
        <f t="shared" si="18"/>
        <v>6788</v>
      </c>
      <c r="E265" s="21">
        <f t="shared" ref="E265" si="30">IF(OR(C265=0,C265=" ")," ",C265/K265*100)</f>
        <v>0.40098750879556405</v>
      </c>
      <c r="F265" s="21">
        <f t="shared" ref="F265" si="31">IF(OR(D265=0,D265=" ")," ",D265*100/SUM(J262:J265))</f>
        <v>0.25909880336660496</v>
      </c>
      <c r="J265" s="44">
        <v>688878</v>
      </c>
      <c r="K265" s="44">
        <v>665108</v>
      </c>
    </row>
    <row r="266" spans="1:12">
      <c r="A266" s="23">
        <v>45352</v>
      </c>
      <c r="B266" s="44">
        <v>-4911</v>
      </c>
      <c r="C266" s="44">
        <v>-4896</v>
      </c>
      <c r="D266" s="14">
        <f t="shared" si="18"/>
        <v>-3832</v>
      </c>
      <c r="E266" s="21">
        <f t="shared" ref="E266" si="32">IF(OR(C266=0,C266=" ")," ",C266/K266*100)</f>
        <v>-0.72594527831609168</v>
      </c>
      <c r="F266" s="21">
        <f t="shared" ref="F266" si="33">IF(OR(D266=0,D266=" ")," ",D266*100/SUM(J263:J266))</f>
        <v>-0.14504388599520279</v>
      </c>
      <c r="J266" s="44">
        <v>648883</v>
      </c>
      <c r="K266" s="44">
        <v>674431</v>
      </c>
    </row>
  </sheetData>
  <mergeCells count="2">
    <mergeCell ref="B5:G5"/>
    <mergeCell ref="J5:K5"/>
  </mergeCells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717E7-3D48-4EA7-B9D9-C425C98BFF88}">
  <dimension ref="A1:G386"/>
  <sheetViews>
    <sheetView workbookViewId="0">
      <pane ySplit="7" topLeftCell="A260" activePane="bottomLeft" state="frozen"/>
      <selection pane="bottomLeft" activeCell="B266" sqref="B266:D266"/>
    </sheetView>
  </sheetViews>
  <sheetFormatPr defaultColWidth="9.140625" defaultRowHeight="15"/>
  <cols>
    <col min="1" max="1" width="8.85546875" style="5" customWidth="1"/>
    <col min="2" max="4" width="35" style="5" customWidth="1"/>
    <col min="5" max="16384" width="9.140625" style="5"/>
  </cols>
  <sheetData>
    <row r="1" spans="1:4">
      <c r="A1" s="4" t="s">
        <v>95</v>
      </c>
    </row>
    <row r="2" spans="1:4">
      <c r="A2" s="4"/>
    </row>
    <row r="3" spans="1:4">
      <c r="B3" s="7" t="s">
        <v>96</v>
      </c>
    </row>
    <row r="4" spans="1:4">
      <c r="B4" s="8" t="s">
        <v>97</v>
      </c>
      <c r="C4" s="8" t="s">
        <v>98</v>
      </c>
      <c r="D4" s="8" t="s">
        <v>99</v>
      </c>
    </row>
    <row r="5" spans="1:4" s="12" customFormat="1" ht="30">
      <c r="B5" s="24" t="s">
        <v>100</v>
      </c>
      <c r="C5" s="24" t="s">
        <v>101</v>
      </c>
      <c r="D5" s="24" t="s">
        <v>102</v>
      </c>
    </row>
    <row r="6" spans="1:4" s="12" customFormat="1">
      <c r="B6" s="11" t="s">
        <v>77</v>
      </c>
      <c r="C6" s="11" t="s">
        <v>77</v>
      </c>
      <c r="D6" s="11" t="s">
        <v>77</v>
      </c>
    </row>
    <row r="7" spans="1:4" s="25" customFormat="1">
      <c r="A7" s="25" t="s">
        <v>127</v>
      </c>
      <c r="B7" s="19" t="s">
        <v>103</v>
      </c>
      <c r="C7" s="19" t="s">
        <v>103</v>
      </c>
      <c r="D7" s="19" t="s">
        <v>103</v>
      </c>
    </row>
    <row r="8" spans="1:4">
      <c r="A8" s="20">
        <v>21794</v>
      </c>
      <c r="B8" s="47">
        <v>7.1</v>
      </c>
      <c r="C8" s="47">
        <v>13.6</v>
      </c>
      <c r="D8" s="47">
        <v>52.7</v>
      </c>
    </row>
    <row r="9" spans="1:4">
      <c r="A9" s="23">
        <v>21885</v>
      </c>
      <c r="B9" s="47">
        <v>7.2</v>
      </c>
      <c r="C9" s="47">
        <v>13.9</v>
      </c>
      <c r="D9" s="47">
        <v>51.7</v>
      </c>
    </row>
    <row r="10" spans="1:4">
      <c r="A10" s="20">
        <v>21976</v>
      </c>
      <c r="B10" s="47">
        <v>7.6</v>
      </c>
      <c r="C10" s="47">
        <v>13.8</v>
      </c>
      <c r="D10" s="47">
        <v>54.9</v>
      </c>
    </row>
    <row r="11" spans="1:4">
      <c r="A11" s="23">
        <v>22068</v>
      </c>
      <c r="B11" s="47">
        <v>7.6</v>
      </c>
      <c r="C11" s="47">
        <v>13.7</v>
      </c>
      <c r="D11" s="47">
        <v>55.4</v>
      </c>
    </row>
    <row r="12" spans="1:4">
      <c r="A12" s="20">
        <v>22160</v>
      </c>
      <c r="B12" s="47">
        <v>7.1</v>
      </c>
      <c r="C12" s="47">
        <v>13.8</v>
      </c>
      <c r="D12" s="47">
        <v>51.4</v>
      </c>
    </row>
    <row r="13" spans="1:4">
      <c r="A13" s="23">
        <v>22251</v>
      </c>
      <c r="B13" s="47">
        <v>7.4</v>
      </c>
      <c r="C13" s="47">
        <v>13.7</v>
      </c>
      <c r="D13" s="47">
        <v>54.1</v>
      </c>
    </row>
    <row r="14" spans="1:4">
      <c r="A14" s="20">
        <v>22341</v>
      </c>
      <c r="B14" s="47">
        <v>7.2</v>
      </c>
      <c r="C14" s="47">
        <v>13.9</v>
      </c>
      <c r="D14" s="47">
        <v>51.6</v>
      </c>
    </row>
    <row r="15" spans="1:4">
      <c r="A15" s="23">
        <v>22433</v>
      </c>
      <c r="B15" s="47">
        <v>6.8</v>
      </c>
      <c r="C15" s="47">
        <v>13.9</v>
      </c>
      <c r="D15" s="47">
        <v>48.8</v>
      </c>
    </row>
    <row r="16" spans="1:4">
      <c r="A16" s="20">
        <v>22525</v>
      </c>
      <c r="B16" s="47">
        <v>7.1</v>
      </c>
      <c r="C16" s="47">
        <v>13.9</v>
      </c>
      <c r="D16" s="47">
        <v>51.6</v>
      </c>
    </row>
    <row r="17" spans="1:4">
      <c r="A17" s="23">
        <v>22616</v>
      </c>
      <c r="B17" s="47">
        <v>7</v>
      </c>
      <c r="C17" s="47">
        <v>13.8</v>
      </c>
      <c r="D17" s="47">
        <v>50.7</v>
      </c>
    </row>
    <row r="18" spans="1:4">
      <c r="A18" s="20">
        <v>22706</v>
      </c>
      <c r="B18" s="47">
        <v>7.2</v>
      </c>
      <c r="C18" s="47">
        <v>13.7</v>
      </c>
      <c r="D18" s="47">
        <v>52.5</v>
      </c>
    </row>
    <row r="19" spans="1:4">
      <c r="A19" s="23">
        <v>22798</v>
      </c>
      <c r="B19" s="47">
        <v>7.2</v>
      </c>
      <c r="C19" s="47">
        <v>13.7</v>
      </c>
      <c r="D19" s="47">
        <v>52.3</v>
      </c>
    </row>
    <row r="20" spans="1:4">
      <c r="A20" s="20">
        <v>22890</v>
      </c>
      <c r="B20" s="47">
        <v>7.2</v>
      </c>
      <c r="C20" s="47">
        <v>13.9</v>
      </c>
      <c r="D20" s="47">
        <v>51.5</v>
      </c>
    </row>
    <row r="21" spans="1:4">
      <c r="A21" s="23">
        <v>22981</v>
      </c>
      <c r="B21" s="47">
        <v>7.1</v>
      </c>
      <c r="C21" s="47">
        <v>13.9</v>
      </c>
      <c r="D21" s="47">
        <v>51.3</v>
      </c>
    </row>
    <row r="22" spans="1:4">
      <c r="A22" s="20">
        <v>23071</v>
      </c>
      <c r="B22" s="47">
        <v>7.4</v>
      </c>
      <c r="C22" s="47">
        <v>13.8</v>
      </c>
      <c r="D22" s="47">
        <v>53.8</v>
      </c>
    </row>
    <row r="23" spans="1:4">
      <c r="A23" s="23">
        <v>23163</v>
      </c>
      <c r="B23" s="47">
        <v>7.6</v>
      </c>
      <c r="C23" s="47">
        <v>13.9</v>
      </c>
      <c r="D23" s="47">
        <v>54.9</v>
      </c>
    </row>
    <row r="24" spans="1:4">
      <c r="A24" s="20">
        <v>23255</v>
      </c>
      <c r="B24" s="47">
        <v>7.7</v>
      </c>
      <c r="C24" s="47">
        <v>13.6</v>
      </c>
      <c r="D24" s="47">
        <v>56.9</v>
      </c>
    </row>
    <row r="25" spans="1:4">
      <c r="A25" s="23">
        <v>23346</v>
      </c>
      <c r="B25" s="47">
        <v>7.9</v>
      </c>
      <c r="C25" s="47">
        <v>13.7</v>
      </c>
      <c r="D25" s="47">
        <v>58.1</v>
      </c>
    </row>
    <row r="26" spans="1:4">
      <c r="A26" s="20">
        <v>23437</v>
      </c>
      <c r="B26" s="47">
        <v>8.1999999999999993</v>
      </c>
      <c r="C26" s="47">
        <v>13.7</v>
      </c>
      <c r="D26" s="47">
        <v>60.1</v>
      </c>
    </row>
    <row r="27" spans="1:4">
      <c r="A27" s="23">
        <v>23529</v>
      </c>
      <c r="B27" s="47">
        <v>8.1</v>
      </c>
      <c r="C27" s="47">
        <v>13.9</v>
      </c>
      <c r="D27" s="47">
        <v>58.2</v>
      </c>
    </row>
    <row r="28" spans="1:4">
      <c r="A28" s="20">
        <v>23621</v>
      </c>
      <c r="B28" s="47">
        <v>7.9</v>
      </c>
      <c r="C28" s="47">
        <v>13.7</v>
      </c>
      <c r="D28" s="47">
        <v>57.6</v>
      </c>
    </row>
    <row r="29" spans="1:4">
      <c r="A29" s="23">
        <v>23712</v>
      </c>
      <c r="B29" s="47">
        <v>7.8</v>
      </c>
      <c r="C29" s="47">
        <v>13.8</v>
      </c>
      <c r="D29" s="47">
        <v>56.7</v>
      </c>
    </row>
    <row r="30" spans="1:4">
      <c r="A30" s="20">
        <v>23802</v>
      </c>
      <c r="B30" s="47">
        <v>7.7</v>
      </c>
      <c r="C30" s="47">
        <v>14.1</v>
      </c>
      <c r="D30" s="47">
        <v>54.8</v>
      </c>
    </row>
    <row r="31" spans="1:4">
      <c r="A31" s="23">
        <v>23894</v>
      </c>
      <c r="B31" s="47">
        <v>7.6</v>
      </c>
      <c r="C31" s="47">
        <v>14.2</v>
      </c>
      <c r="D31" s="47">
        <v>53.4</v>
      </c>
    </row>
    <row r="32" spans="1:4">
      <c r="A32" s="20">
        <v>23986</v>
      </c>
      <c r="B32" s="47">
        <v>7.6</v>
      </c>
      <c r="C32" s="47">
        <v>14</v>
      </c>
      <c r="D32" s="47">
        <v>54.3</v>
      </c>
    </row>
    <row r="33" spans="1:4">
      <c r="A33" s="23">
        <v>24077</v>
      </c>
      <c r="B33" s="47">
        <v>7.7</v>
      </c>
      <c r="C33" s="47">
        <v>14</v>
      </c>
      <c r="D33" s="47">
        <v>55.3</v>
      </c>
    </row>
    <row r="34" spans="1:4">
      <c r="A34" s="20">
        <v>24167</v>
      </c>
      <c r="B34" s="47">
        <v>8</v>
      </c>
      <c r="C34" s="47">
        <v>14.2</v>
      </c>
      <c r="D34" s="47">
        <v>56.3</v>
      </c>
    </row>
    <row r="35" spans="1:4">
      <c r="A35" s="23">
        <v>24259</v>
      </c>
      <c r="B35" s="47">
        <v>8.1</v>
      </c>
      <c r="C35" s="47">
        <v>14.3</v>
      </c>
      <c r="D35" s="47">
        <v>56.4</v>
      </c>
    </row>
    <row r="36" spans="1:4">
      <c r="A36" s="20">
        <v>24351</v>
      </c>
      <c r="B36" s="47">
        <v>7.8</v>
      </c>
      <c r="C36" s="47">
        <v>14.1</v>
      </c>
      <c r="D36" s="47">
        <v>55.4</v>
      </c>
    </row>
    <row r="37" spans="1:4">
      <c r="A37" s="23">
        <v>24442</v>
      </c>
      <c r="B37" s="47">
        <v>7.9</v>
      </c>
      <c r="C37" s="47">
        <v>14</v>
      </c>
      <c r="D37" s="47">
        <v>56.9</v>
      </c>
    </row>
    <row r="38" spans="1:4">
      <c r="A38" s="20">
        <v>24532</v>
      </c>
      <c r="B38" s="47">
        <v>8</v>
      </c>
      <c r="C38" s="47">
        <v>14.4</v>
      </c>
      <c r="D38" s="47">
        <v>55.3</v>
      </c>
    </row>
    <row r="39" spans="1:4">
      <c r="A39" s="23">
        <v>24624</v>
      </c>
      <c r="B39" s="47">
        <v>7.7</v>
      </c>
      <c r="C39" s="47">
        <v>14.4</v>
      </c>
      <c r="D39" s="47">
        <v>53.5</v>
      </c>
    </row>
    <row r="40" spans="1:4">
      <c r="A40" s="20">
        <v>24716</v>
      </c>
      <c r="B40" s="47">
        <v>7.5</v>
      </c>
      <c r="C40" s="47">
        <v>14.7</v>
      </c>
      <c r="D40" s="47">
        <v>51.4</v>
      </c>
    </row>
    <row r="41" spans="1:4">
      <c r="A41" s="23">
        <v>24807</v>
      </c>
      <c r="B41" s="47">
        <v>7.5</v>
      </c>
      <c r="C41" s="47">
        <v>14.4</v>
      </c>
      <c r="D41" s="47">
        <v>52.3</v>
      </c>
    </row>
    <row r="42" spans="1:4">
      <c r="A42" s="20">
        <v>24898</v>
      </c>
      <c r="B42" s="47">
        <v>7.7</v>
      </c>
      <c r="C42" s="47">
        <v>14.4</v>
      </c>
      <c r="D42" s="47">
        <v>53.4</v>
      </c>
    </row>
    <row r="43" spans="1:4">
      <c r="A43" s="23">
        <v>24990</v>
      </c>
      <c r="B43" s="47">
        <v>7.9</v>
      </c>
      <c r="C43" s="47">
        <v>14.5</v>
      </c>
      <c r="D43" s="47">
        <v>54.8</v>
      </c>
    </row>
    <row r="44" spans="1:4">
      <c r="A44" s="20">
        <v>25082</v>
      </c>
      <c r="B44" s="47">
        <v>7.7</v>
      </c>
      <c r="C44" s="47">
        <v>14.5</v>
      </c>
      <c r="D44" s="47">
        <v>52.7</v>
      </c>
    </row>
    <row r="45" spans="1:4">
      <c r="A45" s="23">
        <v>25173</v>
      </c>
      <c r="B45" s="47">
        <v>7.4</v>
      </c>
      <c r="C45" s="47">
        <v>14.2</v>
      </c>
      <c r="D45" s="47">
        <v>51.9</v>
      </c>
    </row>
    <row r="46" spans="1:4">
      <c r="A46" s="20">
        <v>25263</v>
      </c>
      <c r="B46" s="47">
        <v>8.1999999999999993</v>
      </c>
      <c r="C46" s="47">
        <v>14.3</v>
      </c>
      <c r="D46" s="47">
        <v>57.5</v>
      </c>
    </row>
    <row r="47" spans="1:4">
      <c r="A47" s="23">
        <v>25355</v>
      </c>
      <c r="B47" s="47">
        <v>8.3000000000000007</v>
      </c>
      <c r="C47" s="47">
        <v>14.8</v>
      </c>
      <c r="D47" s="47">
        <v>55.9</v>
      </c>
    </row>
    <row r="48" spans="1:4">
      <c r="A48" s="20">
        <v>25447</v>
      </c>
      <c r="B48" s="47">
        <v>8.1999999999999993</v>
      </c>
      <c r="C48" s="47">
        <v>14.9</v>
      </c>
      <c r="D48" s="47">
        <v>55</v>
      </c>
    </row>
    <row r="49" spans="1:4">
      <c r="A49" s="23">
        <v>25538</v>
      </c>
      <c r="B49" s="47">
        <v>8</v>
      </c>
      <c r="C49" s="47">
        <v>14.7</v>
      </c>
      <c r="D49" s="47">
        <v>54.2</v>
      </c>
    </row>
    <row r="50" spans="1:4">
      <c r="A50" s="20">
        <v>25628</v>
      </c>
      <c r="B50" s="47">
        <v>8.5</v>
      </c>
      <c r="C50" s="47">
        <v>14.8</v>
      </c>
      <c r="D50" s="47">
        <v>57.6</v>
      </c>
    </row>
    <row r="51" spans="1:4">
      <c r="A51" s="23">
        <v>25720</v>
      </c>
      <c r="B51" s="47">
        <v>8.3000000000000007</v>
      </c>
      <c r="C51" s="47">
        <v>15.3</v>
      </c>
      <c r="D51" s="47">
        <v>54.7</v>
      </c>
    </row>
    <row r="52" spans="1:4">
      <c r="A52" s="20">
        <v>25812</v>
      </c>
      <c r="B52" s="47">
        <v>8.1999999999999993</v>
      </c>
      <c r="C52" s="47">
        <v>15.2</v>
      </c>
      <c r="D52" s="47">
        <v>53.8</v>
      </c>
    </row>
    <row r="53" spans="1:4">
      <c r="A53" s="23">
        <v>25903</v>
      </c>
      <c r="B53" s="47">
        <v>7.7</v>
      </c>
      <c r="C53" s="47">
        <v>15</v>
      </c>
      <c r="D53" s="47">
        <v>51.5</v>
      </c>
    </row>
    <row r="54" spans="1:4">
      <c r="A54" s="20">
        <v>25993</v>
      </c>
      <c r="B54" s="47">
        <v>8</v>
      </c>
      <c r="C54" s="47">
        <v>15.4</v>
      </c>
      <c r="D54" s="47">
        <v>51.7</v>
      </c>
    </row>
    <row r="55" spans="1:4">
      <c r="A55" s="23">
        <v>26085</v>
      </c>
      <c r="B55" s="47">
        <v>8.3000000000000007</v>
      </c>
      <c r="C55" s="47">
        <v>16.3</v>
      </c>
      <c r="D55" s="47">
        <v>50.6</v>
      </c>
    </row>
    <row r="56" spans="1:4">
      <c r="A56" s="20">
        <v>26177</v>
      </c>
      <c r="B56" s="47">
        <v>8.5</v>
      </c>
      <c r="C56" s="47">
        <v>16.5</v>
      </c>
      <c r="D56" s="47">
        <v>51.4</v>
      </c>
    </row>
    <row r="57" spans="1:4">
      <c r="A57" s="23">
        <v>26268</v>
      </c>
      <c r="B57" s="47">
        <v>7.8</v>
      </c>
      <c r="C57" s="47">
        <v>17.399999999999999</v>
      </c>
      <c r="D57" s="47">
        <v>45</v>
      </c>
    </row>
    <row r="58" spans="1:4">
      <c r="A58" s="20">
        <v>26359</v>
      </c>
      <c r="B58" s="47">
        <v>8.1999999999999993</v>
      </c>
      <c r="C58" s="47">
        <v>17.2</v>
      </c>
      <c r="D58" s="47">
        <v>48</v>
      </c>
    </row>
    <row r="59" spans="1:4">
      <c r="A59" s="23">
        <v>26451</v>
      </c>
      <c r="B59" s="47">
        <v>8.8000000000000007</v>
      </c>
      <c r="C59" s="47">
        <v>17.7</v>
      </c>
      <c r="D59" s="47">
        <v>49.9</v>
      </c>
    </row>
    <row r="60" spans="1:4">
      <c r="A60" s="20">
        <v>26543</v>
      </c>
      <c r="B60" s="47">
        <v>9.3000000000000007</v>
      </c>
      <c r="C60" s="47">
        <v>17.7</v>
      </c>
      <c r="D60" s="47">
        <v>52.7</v>
      </c>
    </row>
    <row r="61" spans="1:4">
      <c r="A61" s="23">
        <v>26634</v>
      </c>
      <c r="B61" s="47">
        <v>9.5</v>
      </c>
      <c r="C61" s="47">
        <v>17.8</v>
      </c>
      <c r="D61" s="47">
        <v>53.7</v>
      </c>
    </row>
    <row r="62" spans="1:4">
      <c r="A62" s="20">
        <v>26724</v>
      </c>
      <c r="B62" s="47">
        <v>10.5</v>
      </c>
      <c r="C62" s="47">
        <v>17.100000000000001</v>
      </c>
      <c r="D62" s="47">
        <v>61.3</v>
      </c>
    </row>
    <row r="63" spans="1:4">
      <c r="A63" s="23">
        <v>26816</v>
      </c>
      <c r="B63" s="47">
        <v>11</v>
      </c>
      <c r="C63" s="47">
        <v>17.5</v>
      </c>
      <c r="D63" s="47">
        <v>63.1</v>
      </c>
    </row>
    <row r="64" spans="1:4">
      <c r="A64" s="20">
        <v>26908</v>
      </c>
      <c r="B64" s="47">
        <v>11.2</v>
      </c>
      <c r="C64" s="47">
        <v>17.899999999999999</v>
      </c>
      <c r="D64" s="47">
        <v>62.8</v>
      </c>
    </row>
    <row r="65" spans="1:4">
      <c r="A65" s="23">
        <v>26999</v>
      </c>
      <c r="B65" s="47">
        <v>11.6</v>
      </c>
      <c r="C65" s="47">
        <v>18.600000000000001</v>
      </c>
      <c r="D65" s="47">
        <v>62.4</v>
      </c>
    </row>
    <row r="66" spans="1:4">
      <c r="A66" s="20">
        <v>27089</v>
      </c>
      <c r="B66" s="47">
        <v>12.6</v>
      </c>
      <c r="C66" s="47">
        <v>19.2</v>
      </c>
      <c r="D66" s="47">
        <v>65.599999999999994</v>
      </c>
    </row>
    <row r="67" spans="1:4">
      <c r="A67" s="23">
        <v>27181</v>
      </c>
      <c r="B67" s="47">
        <v>13.2</v>
      </c>
      <c r="C67" s="47">
        <v>22.1</v>
      </c>
      <c r="D67" s="47">
        <v>59.8</v>
      </c>
    </row>
    <row r="68" spans="1:4">
      <c r="A68" s="20">
        <v>27273</v>
      </c>
      <c r="B68" s="47">
        <v>13.4</v>
      </c>
      <c r="C68" s="47">
        <v>22.7</v>
      </c>
      <c r="D68" s="47">
        <v>59.3</v>
      </c>
    </row>
    <row r="69" spans="1:4">
      <c r="A69" s="23">
        <v>27364</v>
      </c>
      <c r="B69" s="47">
        <v>14.1</v>
      </c>
      <c r="C69" s="47">
        <v>25</v>
      </c>
      <c r="D69" s="47">
        <v>56.3</v>
      </c>
    </row>
    <row r="70" spans="1:4">
      <c r="A70" s="20">
        <v>27454</v>
      </c>
      <c r="B70" s="47">
        <v>14.4</v>
      </c>
      <c r="C70" s="47">
        <v>25.9</v>
      </c>
      <c r="D70" s="47">
        <v>55.4</v>
      </c>
    </row>
    <row r="71" spans="1:4">
      <c r="A71" s="23">
        <v>27546</v>
      </c>
      <c r="B71" s="47">
        <v>14.7</v>
      </c>
      <c r="C71" s="47">
        <v>26.8</v>
      </c>
      <c r="D71" s="47">
        <v>54.9</v>
      </c>
    </row>
    <row r="72" spans="1:4">
      <c r="A72" s="20">
        <v>27638</v>
      </c>
      <c r="B72" s="47">
        <v>14.5</v>
      </c>
      <c r="C72" s="47">
        <v>27</v>
      </c>
      <c r="D72" s="47">
        <v>53.6</v>
      </c>
    </row>
    <row r="73" spans="1:4">
      <c r="A73" s="23">
        <v>27729</v>
      </c>
      <c r="B73" s="47">
        <v>14.6</v>
      </c>
      <c r="C73" s="47">
        <v>27.3</v>
      </c>
      <c r="D73" s="47">
        <v>53.3</v>
      </c>
    </row>
    <row r="74" spans="1:4">
      <c r="A74" s="20">
        <v>27820</v>
      </c>
      <c r="B74" s="47">
        <v>15.2</v>
      </c>
      <c r="C74" s="47">
        <v>28.4</v>
      </c>
      <c r="D74" s="47">
        <v>53.5</v>
      </c>
    </row>
    <row r="75" spans="1:4">
      <c r="A75" s="23">
        <v>27912</v>
      </c>
      <c r="B75" s="47">
        <v>15.9</v>
      </c>
      <c r="C75" s="47">
        <v>28.8</v>
      </c>
      <c r="D75" s="47">
        <v>55.4</v>
      </c>
    </row>
    <row r="76" spans="1:4">
      <c r="A76" s="20">
        <v>28004</v>
      </c>
      <c r="B76" s="47">
        <v>16</v>
      </c>
      <c r="C76" s="47">
        <v>29.4</v>
      </c>
      <c r="D76" s="47">
        <v>54.3</v>
      </c>
    </row>
    <row r="77" spans="1:4">
      <c r="A77" s="23">
        <v>28095</v>
      </c>
      <c r="B77" s="47">
        <v>16</v>
      </c>
      <c r="C77" s="47">
        <v>30.5</v>
      </c>
      <c r="D77" s="47">
        <v>52.5</v>
      </c>
    </row>
    <row r="78" spans="1:4">
      <c r="A78" s="20">
        <v>28185</v>
      </c>
      <c r="B78" s="47">
        <v>17.600000000000001</v>
      </c>
      <c r="C78" s="47">
        <v>34</v>
      </c>
      <c r="D78" s="47">
        <v>51.9</v>
      </c>
    </row>
    <row r="79" spans="1:4">
      <c r="A79" s="23">
        <v>28277</v>
      </c>
      <c r="B79" s="47">
        <v>18</v>
      </c>
      <c r="C79" s="47">
        <v>34.9</v>
      </c>
      <c r="D79" s="47">
        <v>51.4</v>
      </c>
    </row>
    <row r="80" spans="1:4">
      <c r="A80" s="20">
        <v>28369</v>
      </c>
      <c r="B80" s="47">
        <v>17.7</v>
      </c>
      <c r="C80" s="47">
        <v>36.299999999999997</v>
      </c>
      <c r="D80" s="47">
        <v>48.7</v>
      </c>
    </row>
    <row r="81" spans="1:4">
      <c r="A81" s="23">
        <v>28460</v>
      </c>
      <c r="B81" s="47">
        <v>17.2</v>
      </c>
      <c r="C81" s="47">
        <v>36.299999999999997</v>
      </c>
      <c r="D81" s="47">
        <v>47.3</v>
      </c>
    </row>
    <row r="82" spans="1:4">
      <c r="A82" s="20">
        <v>28550</v>
      </c>
      <c r="B82" s="47">
        <v>17.3</v>
      </c>
      <c r="C82" s="47">
        <v>36.799999999999997</v>
      </c>
      <c r="D82" s="47">
        <v>47.1</v>
      </c>
    </row>
    <row r="83" spans="1:4">
      <c r="A83" s="23">
        <v>28642</v>
      </c>
      <c r="B83" s="47">
        <v>18</v>
      </c>
      <c r="C83" s="47">
        <v>37.4</v>
      </c>
      <c r="D83" s="47">
        <v>48.1</v>
      </c>
    </row>
    <row r="84" spans="1:4">
      <c r="A84" s="20">
        <v>28734</v>
      </c>
      <c r="B84" s="47">
        <v>18.2</v>
      </c>
      <c r="C84" s="47">
        <v>38.5</v>
      </c>
      <c r="D84" s="47">
        <v>47.2</v>
      </c>
    </row>
    <row r="85" spans="1:4">
      <c r="A85" s="23">
        <v>28825</v>
      </c>
      <c r="B85" s="47">
        <v>18.600000000000001</v>
      </c>
      <c r="C85" s="47">
        <v>39.700000000000003</v>
      </c>
      <c r="D85" s="47">
        <v>46.9</v>
      </c>
    </row>
    <row r="86" spans="1:4">
      <c r="A86" s="20">
        <v>28915</v>
      </c>
      <c r="B86" s="47">
        <v>19.5</v>
      </c>
      <c r="C86" s="47">
        <v>40.9</v>
      </c>
      <c r="D86" s="47">
        <v>47.7</v>
      </c>
    </row>
    <row r="87" spans="1:4">
      <c r="A87" s="23">
        <v>29007</v>
      </c>
      <c r="B87" s="47">
        <v>21.1</v>
      </c>
      <c r="C87" s="47">
        <v>42.5</v>
      </c>
      <c r="D87" s="47">
        <v>49.6</v>
      </c>
    </row>
    <row r="88" spans="1:4">
      <c r="A88" s="20">
        <v>29099</v>
      </c>
      <c r="B88" s="47">
        <v>22.1</v>
      </c>
      <c r="C88" s="47">
        <v>44.5</v>
      </c>
      <c r="D88" s="47">
        <v>49.6</v>
      </c>
    </row>
    <row r="89" spans="1:4">
      <c r="A89" s="23">
        <v>29190</v>
      </c>
      <c r="B89" s="47">
        <v>23</v>
      </c>
      <c r="C89" s="47">
        <v>45.9</v>
      </c>
      <c r="D89" s="47">
        <v>50.1</v>
      </c>
    </row>
    <row r="90" spans="1:4">
      <c r="A90" s="20">
        <v>29281</v>
      </c>
      <c r="B90" s="47">
        <v>24.5</v>
      </c>
      <c r="C90" s="47">
        <v>48.8</v>
      </c>
      <c r="D90" s="47">
        <v>50.2</v>
      </c>
    </row>
    <row r="91" spans="1:4">
      <c r="A91" s="23">
        <v>29373</v>
      </c>
      <c r="B91" s="47">
        <v>24.8</v>
      </c>
      <c r="C91" s="47">
        <v>50.4</v>
      </c>
      <c r="D91" s="47">
        <v>49.2</v>
      </c>
    </row>
    <row r="92" spans="1:4">
      <c r="A92" s="20">
        <v>29465</v>
      </c>
      <c r="B92" s="47">
        <v>25.1</v>
      </c>
      <c r="C92" s="47">
        <v>51.1</v>
      </c>
      <c r="D92" s="47">
        <v>49.1</v>
      </c>
    </row>
    <row r="93" spans="1:4">
      <c r="A93" s="23">
        <v>29556</v>
      </c>
      <c r="B93" s="47">
        <v>25.2</v>
      </c>
      <c r="C93" s="47">
        <v>51.3</v>
      </c>
      <c r="D93" s="47">
        <v>49</v>
      </c>
    </row>
    <row r="94" spans="1:4">
      <c r="A94" s="20">
        <v>29646</v>
      </c>
      <c r="B94" s="47">
        <v>25.9</v>
      </c>
      <c r="C94" s="47">
        <v>52.2</v>
      </c>
      <c r="D94" s="47">
        <v>49.6</v>
      </c>
    </row>
    <row r="95" spans="1:4">
      <c r="A95" s="23">
        <v>29738</v>
      </c>
      <c r="B95" s="47">
        <v>25.9</v>
      </c>
      <c r="C95" s="47">
        <v>52.9</v>
      </c>
      <c r="D95" s="47">
        <v>48.9</v>
      </c>
    </row>
    <row r="96" spans="1:4">
      <c r="A96" s="20">
        <v>29830</v>
      </c>
      <c r="B96" s="47">
        <v>26</v>
      </c>
      <c r="C96" s="47">
        <v>52.2</v>
      </c>
      <c r="D96" s="47">
        <v>49.9</v>
      </c>
    </row>
    <row r="97" spans="1:4">
      <c r="A97" s="23">
        <v>29921</v>
      </c>
      <c r="B97" s="47">
        <v>25.8</v>
      </c>
      <c r="C97" s="47">
        <v>53.1</v>
      </c>
      <c r="D97" s="47">
        <v>48.5</v>
      </c>
    </row>
    <row r="98" spans="1:4">
      <c r="A98" s="20">
        <v>30011</v>
      </c>
      <c r="B98" s="47">
        <v>26</v>
      </c>
      <c r="C98" s="47">
        <v>55.2</v>
      </c>
      <c r="D98" s="47">
        <v>47.1</v>
      </c>
    </row>
    <row r="99" spans="1:4">
      <c r="A99" s="23">
        <v>30103</v>
      </c>
      <c r="B99" s="47">
        <v>26.3</v>
      </c>
      <c r="C99" s="47">
        <v>54.6</v>
      </c>
      <c r="D99" s="47">
        <v>48.2</v>
      </c>
    </row>
    <row r="100" spans="1:4">
      <c r="A100" s="20">
        <v>30195</v>
      </c>
      <c r="B100" s="47">
        <v>27.2</v>
      </c>
      <c r="C100" s="47">
        <v>56.7</v>
      </c>
      <c r="D100" s="47">
        <v>48</v>
      </c>
    </row>
    <row r="101" spans="1:4">
      <c r="A101" s="23">
        <v>30286</v>
      </c>
      <c r="B101" s="47">
        <v>27.9</v>
      </c>
      <c r="C101" s="47">
        <v>58.7</v>
      </c>
      <c r="D101" s="47">
        <v>47.5</v>
      </c>
    </row>
    <row r="102" spans="1:4">
      <c r="A102" s="20">
        <v>30376</v>
      </c>
      <c r="B102" s="47">
        <v>28.1</v>
      </c>
      <c r="C102" s="47">
        <v>58.8</v>
      </c>
      <c r="D102" s="47">
        <v>47.7</v>
      </c>
    </row>
    <row r="103" spans="1:4">
      <c r="A103" s="23">
        <v>30468</v>
      </c>
      <c r="B103" s="47">
        <v>29.3</v>
      </c>
      <c r="C103" s="47">
        <v>60.6</v>
      </c>
      <c r="D103" s="47">
        <v>48.3</v>
      </c>
    </row>
    <row r="104" spans="1:4">
      <c r="A104" s="20">
        <v>30560</v>
      </c>
      <c r="B104" s="47">
        <v>29.6</v>
      </c>
      <c r="C104" s="47">
        <v>61.2</v>
      </c>
      <c r="D104" s="47">
        <v>48.3</v>
      </c>
    </row>
    <row r="105" spans="1:4">
      <c r="A105" s="23">
        <v>30651</v>
      </c>
      <c r="B105" s="47">
        <v>29.2</v>
      </c>
      <c r="C105" s="47">
        <v>59.8</v>
      </c>
      <c r="D105" s="47">
        <v>48.9</v>
      </c>
    </row>
    <row r="106" spans="1:4">
      <c r="A106" s="20">
        <v>30742</v>
      </c>
      <c r="B106" s="47">
        <v>29</v>
      </c>
      <c r="C106" s="47">
        <v>59.5</v>
      </c>
      <c r="D106" s="47">
        <v>48.7</v>
      </c>
    </row>
    <row r="107" spans="1:4">
      <c r="A107" s="23">
        <v>30834</v>
      </c>
      <c r="B107" s="47">
        <v>29.2</v>
      </c>
      <c r="C107" s="47">
        <v>59.6</v>
      </c>
      <c r="D107" s="47">
        <v>48.9</v>
      </c>
    </row>
    <row r="108" spans="1:4">
      <c r="A108" s="20">
        <v>30926</v>
      </c>
      <c r="B108" s="47">
        <v>30.7</v>
      </c>
      <c r="C108" s="47">
        <v>62.5</v>
      </c>
      <c r="D108" s="47">
        <v>49.2</v>
      </c>
    </row>
    <row r="109" spans="1:4">
      <c r="A109" s="23">
        <v>31017</v>
      </c>
      <c r="B109" s="47">
        <v>30.1</v>
      </c>
      <c r="C109" s="47">
        <v>61.4</v>
      </c>
      <c r="D109" s="47">
        <v>49</v>
      </c>
    </row>
    <row r="110" spans="1:4">
      <c r="A110" s="20">
        <v>31107</v>
      </c>
      <c r="B110" s="47">
        <v>31.5</v>
      </c>
      <c r="C110" s="47">
        <v>64.599999999999994</v>
      </c>
      <c r="D110" s="47">
        <v>48.8</v>
      </c>
    </row>
    <row r="111" spans="1:4">
      <c r="A111" s="23">
        <v>31199</v>
      </c>
      <c r="B111" s="47">
        <v>33.700000000000003</v>
      </c>
      <c r="C111" s="47">
        <v>73.599999999999994</v>
      </c>
      <c r="D111" s="47">
        <v>45.7</v>
      </c>
    </row>
    <row r="112" spans="1:4">
      <c r="A112" s="20">
        <v>31291</v>
      </c>
      <c r="B112" s="47">
        <v>33.5</v>
      </c>
      <c r="C112" s="47">
        <v>74.3</v>
      </c>
      <c r="D112" s="47">
        <v>45.1</v>
      </c>
    </row>
    <row r="113" spans="1:4">
      <c r="A113" s="23">
        <v>31382</v>
      </c>
      <c r="B113" s="47">
        <v>33.200000000000003</v>
      </c>
      <c r="C113" s="47">
        <v>77</v>
      </c>
      <c r="D113" s="47">
        <v>43.2</v>
      </c>
    </row>
    <row r="114" spans="1:4">
      <c r="A114" s="20">
        <v>31472</v>
      </c>
      <c r="B114" s="47">
        <v>33.1</v>
      </c>
      <c r="C114" s="47">
        <v>77</v>
      </c>
      <c r="D114" s="47">
        <v>43</v>
      </c>
    </row>
    <row r="115" spans="1:4">
      <c r="A115" s="23">
        <v>31564</v>
      </c>
      <c r="B115" s="47">
        <v>32.200000000000003</v>
      </c>
      <c r="C115" s="47">
        <v>74.8</v>
      </c>
      <c r="D115" s="47">
        <v>43</v>
      </c>
    </row>
    <row r="116" spans="1:4">
      <c r="A116" s="20">
        <v>31656</v>
      </c>
      <c r="B116" s="47">
        <v>34</v>
      </c>
      <c r="C116" s="47">
        <v>83</v>
      </c>
      <c r="D116" s="47">
        <v>41</v>
      </c>
    </row>
    <row r="117" spans="1:4">
      <c r="A117" s="23">
        <v>31747</v>
      </c>
      <c r="B117" s="47">
        <v>34.1</v>
      </c>
      <c r="C117" s="47">
        <v>83.2</v>
      </c>
      <c r="D117" s="47">
        <v>41</v>
      </c>
    </row>
    <row r="118" spans="1:4">
      <c r="A118" s="20">
        <v>31837</v>
      </c>
      <c r="B118" s="47">
        <v>34.4</v>
      </c>
      <c r="C118" s="47">
        <v>83.4</v>
      </c>
      <c r="D118" s="47">
        <v>41.2</v>
      </c>
    </row>
    <row r="119" spans="1:4">
      <c r="A119" s="23">
        <v>31929</v>
      </c>
      <c r="B119" s="47">
        <v>33.9</v>
      </c>
      <c r="C119" s="47">
        <v>80.5</v>
      </c>
      <c r="D119" s="47">
        <v>42.1</v>
      </c>
    </row>
    <row r="120" spans="1:4">
      <c r="A120" s="20">
        <v>32021</v>
      </c>
      <c r="B120" s="47">
        <v>34.700000000000003</v>
      </c>
      <c r="C120" s="47">
        <v>80.400000000000006</v>
      </c>
      <c r="D120" s="47">
        <v>43.2</v>
      </c>
    </row>
    <row r="121" spans="1:4">
      <c r="A121" s="23">
        <v>32112</v>
      </c>
      <c r="B121" s="47">
        <v>36</v>
      </c>
      <c r="C121" s="47">
        <v>83.2</v>
      </c>
      <c r="D121" s="47">
        <v>43.3</v>
      </c>
    </row>
    <row r="122" spans="1:4">
      <c r="A122" s="20">
        <v>32203</v>
      </c>
      <c r="B122" s="47">
        <v>37.9</v>
      </c>
      <c r="C122" s="47">
        <v>83.4</v>
      </c>
      <c r="D122" s="47">
        <v>45.4</v>
      </c>
    </row>
    <row r="123" spans="1:4">
      <c r="A123" s="23">
        <v>32295</v>
      </c>
      <c r="B123" s="47">
        <v>38</v>
      </c>
      <c r="C123" s="47">
        <v>80.2</v>
      </c>
      <c r="D123" s="47">
        <v>47.4</v>
      </c>
    </row>
    <row r="124" spans="1:4">
      <c r="A124" s="20">
        <v>32387</v>
      </c>
      <c r="B124" s="47">
        <v>38.200000000000003</v>
      </c>
      <c r="C124" s="47">
        <v>76.5</v>
      </c>
      <c r="D124" s="47">
        <v>50</v>
      </c>
    </row>
    <row r="125" spans="1:4">
      <c r="A125" s="23">
        <v>32478</v>
      </c>
      <c r="B125" s="47">
        <v>38</v>
      </c>
      <c r="C125" s="47">
        <v>75.7</v>
      </c>
      <c r="D125" s="47">
        <v>50.3</v>
      </c>
    </row>
    <row r="126" spans="1:4">
      <c r="A126" s="20">
        <v>32568</v>
      </c>
      <c r="B126" s="47">
        <v>39</v>
      </c>
      <c r="C126" s="47">
        <v>74.099999999999994</v>
      </c>
      <c r="D126" s="47">
        <v>52.7</v>
      </c>
    </row>
    <row r="127" spans="1:4">
      <c r="A127" s="23">
        <v>32660</v>
      </c>
      <c r="B127" s="47">
        <v>40.799999999999997</v>
      </c>
      <c r="C127" s="47">
        <v>78</v>
      </c>
      <c r="D127" s="47">
        <v>52.4</v>
      </c>
    </row>
    <row r="128" spans="1:4">
      <c r="A128" s="20">
        <v>32752</v>
      </c>
      <c r="B128" s="47">
        <v>41</v>
      </c>
      <c r="C128" s="47">
        <v>79.599999999999994</v>
      </c>
      <c r="D128" s="47">
        <v>51.5</v>
      </c>
    </row>
    <row r="129" spans="1:4">
      <c r="A129" s="23">
        <v>32843</v>
      </c>
      <c r="B129" s="47">
        <v>40.700000000000003</v>
      </c>
      <c r="C129" s="47">
        <v>78.8</v>
      </c>
      <c r="D129" s="47">
        <v>51.6</v>
      </c>
    </row>
    <row r="130" spans="1:4">
      <c r="A130" s="20">
        <v>32933</v>
      </c>
      <c r="B130" s="47">
        <v>41.2</v>
      </c>
      <c r="C130" s="47">
        <v>80</v>
      </c>
      <c r="D130" s="47">
        <v>51.4</v>
      </c>
    </row>
    <row r="131" spans="1:4">
      <c r="A131" s="23">
        <v>33025</v>
      </c>
      <c r="B131" s="47">
        <v>41.4</v>
      </c>
      <c r="C131" s="47">
        <v>80</v>
      </c>
      <c r="D131" s="47">
        <v>51.7</v>
      </c>
    </row>
    <row r="132" spans="1:4">
      <c r="A132" s="20">
        <v>33117</v>
      </c>
      <c r="B132" s="47">
        <v>40.4</v>
      </c>
      <c r="C132" s="47">
        <v>78.900000000000006</v>
      </c>
      <c r="D132" s="47">
        <v>51.2</v>
      </c>
    </row>
    <row r="133" spans="1:4">
      <c r="A133" s="23">
        <v>33208</v>
      </c>
      <c r="B133" s="47">
        <v>41.2</v>
      </c>
      <c r="C133" s="47">
        <v>84.6</v>
      </c>
      <c r="D133" s="47">
        <v>48.7</v>
      </c>
    </row>
    <row r="134" spans="1:4">
      <c r="A134" s="20">
        <v>33298</v>
      </c>
      <c r="B134" s="47">
        <v>40.4</v>
      </c>
      <c r="C134" s="47">
        <v>84</v>
      </c>
      <c r="D134" s="47">
        <v>48</v>
      </c>
    </row>
    <row r="135" spans="1:4">
      <c r="A135" s="23">
        <v>33390</v>
      </c>
      <c r="B135" s="47">
        <v>38.799999999999997</v>
      </c>
      <c r="C135" s="47">
        <v>81.5</v>
      </c>
      <c r="D135" s="47">
        <v>47.6</v>
      </c>
    </row>
    <row r="136" spans="1:4">
      <c r="A136" s="20">
        <v>33482</v>
      </c>
      <c r="B136" s="47">
        <v>38.5</v>
      </c>
      <c r="C136" s="47">
        <v>80.400000000000006</v>
      </c>
      <c r="D136" s="47">
        <v>47.8</v>
      </c>
    </row>
    <row r="137" spans="1:4">
      <c r="A137" s="23">
        <v>33573</v>
      </c>
      <c r="B137" s="47">
        <v>38.5</v>
      </c>
      <c r="C137" s="47">
        <v>81.3</v>
      </c>
      <c r="D137" s="47">
        <v>47.3</v>
      </c>
    </row>
    <row r="138" spans="1:4">
      <c r="A138" s="20">
        <v>33664</v>
      </c>
      <c r="B138" s="47">
        <v>39.299999999999997</v>
      </c>
      <c r="C138" s="47">
        <v>82.7</v>
      </c>
      <c r="D138" s="47">
        <v>47.5</v>
      </c>
    </row>
    <row r="139" spans="1:4">
      <c r="A139" s="23">
        <v>33756</v>
      </c>
      <c r="B139" s="47">
        <v>38.799999999999997</v>
      </c>
      <c r="C139" s="47">
        <v>82.5</v>
      </c>
      <c r="D139" s="47">
        <v>47.1</v>
      </c>
    </row>
    <row r="140" spans="1:4">
      <c r="A140" s="20">
        <v>33848</v>
      </c>
      <c r="B140" s="47">
        <v>39.799999999999997</v>
      </c>
      <c r="C140" s="47">
        <v>86.1</v>
      </c>
      <c r="D140" s="47">
        <v>46.2</v>
      </c>
    </row>
    <row r="141" spans="1:4">
      <c r="A141" s="23">
        <v>33939</v>
      </c>
      <c r="B141" s="47">
        <v>40.299999999999997</v>
      </c>
      <c r="C141" s="47">
        <v>88.4</v>
      </c>
      <c r="D141" s="47">
        <v>45.6</v>
      </c>
    </row>
    <row r="142" spans="1:4">
      <c r="A142" s="20">
        <v>34029</v>
      </c>
      <c r="B142" s="47">
        <v>40.299999999999997</v>
      </c>
      <c r="C142" s="47">
        <v>88.2</v>
      </c>
      <c r="D142" s="47">
        <v>45.7</v>
      </c>
    </row>
    <row r="143" spans="1:4">
      <c r="A143" s="23">
        <v>34121</v>
      </c>
      <c r="B143" s="47">
        <v>39.4</v>
      </c>
      <c r="C143" s="47">
        <v>88.9</v>
      </c>
      <c r="D143" s="47">
        <v>44.3</v>
      </c>
    </row>
    <row r="144" spans="1:4">
      <c r="A144" s="20">
        <v>34213</v>
      </c>
      <c r="B144" s="47">
        <v>40.200000000000003</v>
      </c>
      <c r="C144" s="47">
        <v>91.2</v>
      </c>
      <c r="D144" s="47">
        <v>44</v>
      </c>
    </row>
    <row r="145" spans="1:4">
      <c r="A145" s="23">
        <v>34304</v>
      </c>
      <c r="B145" s="47">
        <v>40.1</v>
      </c>
      <c r="C145" s="47">
        <v>91.4</v>
      </c>
      <c r="D145" s="47">
        <v>43.9</v>
      </c>
    </row>
    <row r="146" spans="1:4">
      <c r="A146" s="20">
        <v>34394</v>
      </c>
      <c r="B146" s="47">
        <v>38.6</v>
      </c>
      <c r="C146" s="47">
        <v>86.9</v>
      </c>
      <c r="D146" s="47">
        <v>44.4</v>
      </c>
    </row>
    <row r="147" spans="1:4">
      <c r="A147" s="23">
        <v>34486</v>
      </c>
      <c r="B147" s="47">
        <v>38.299999999999997</v>
      </c>
      <c r="C147" s="47">
        <v>86.5</v>
      </c>
      <c r="D147" s="47">
        <v>44.3</v>
      </c>
    </row>
    <row r="148" spans="1:4">
      <c r="A148" s="20">
        <v>34578</v>
      </c>
      <c r="B148" s="47">
        <v>38.5</v>
      </c>
      <c r="C148" s="47">
        <v>86.4</v>
      </c>
      <c r="D148" s="47">
        <v>44.6</v>
      </c>
    </row>
    <row r="149" spans="1:4">
      <c r="A149" s="23">
        <v>34669</v>
      </c>
      <c r="B149" s="47">
        <v>39.1</v>
      </c>
      <c r="C149" s="47">
        <v>84.8</v>
      </c>
      <c r="D149" s="47">
        <v>46.1</v>
      </c>
    </row>
    <row r="150" spans="1:4">
      <c r="A150" s="20">
        <v>34759</v>
      </c>
      <c r="B150" s="47">
        <v>40.200000000000003</v>
      </c>
      <c r="C150" s="47">
        <v>86.8</v>
      </c>
      <c r="D150" s="47">
        <v>46.4</v>
      </c>
    </row>
    <row r="151" spans="1:4">
      <c r="A151" s="23">
        <v>34851</v>
      </c>
      <c r="B151" s="47">
        <v>41.4</v>
      </c>
      <c r="C151" s="47">
        <v>90.5</v>
      </c>
      <c r="D151" s="47">
        <v>45.8</v>
      </c>
    </row>
    <row r="152" spans="1:4">
      <c r="A152" s="20">
        <v>34943</v>
      </c>
      <c r="B152" s="47">
        <v>41.1</v>
      </c>
      <c r="C152" s="47">
        <v>89.5</v>
      </c>
      <c r="D152" s="47">
        <v>46</v>
      </c>
    </row>
    <row r="153" spans="1:4">
      <c r="A153" s="23">
        <v>35034</v>
      </c>
      <c r="B153" s="47">
        <v>40.9</v>
      </c>
      <c r="C153" s="47">
        <v>87.9</v>
      </c>
      <c r="D153" s="47">
        <v>46.5</v>
      </c>
    </row>
    <row r="154" spans="1:4">
      <c r="A154" s="20">
        <v>35125</v>
      </c>
      <c r="B154" s="47">
        <v>40.9</v>
      </c>
      <c r="C154" s="47">
        <v>86.6</v>
      </c>
      <c r="D154" s="47">
        <v>47.2</v>
      </c>
    </row>
    <row r="155" spans="1:4">
      <c r="A155" s="23">
        <v>35217</v>
      </c>
      <c r="B155" s="47">
        <v>39.799999999999997</v>
      </c>
      <c r="C155" s="47">
        <v>82.7</v>
      </c>
      <c r="D155" s="47">
        <v>48.2</v>
      </c>
    </row>
    <row r="156" spans="1:4">
      <c r="A156" s="20">
        <v>35309</v>
      </c>
      <c r="B156" s="47">
        <v>39.5</v>
      </c>
      <c r="C156" s="47">
        <v>81.7</v>
      </c>
      <c r="D156" s="47">
        <v>48.3</v>
      </c>
    </row>
    <row r="157" spans="1:4">
      <c r="A157" s="23">
        <v>35400</v>
      </c>
      <c r="B157" s="47">
        <v>39.1</v>
      </c>
      <c r="C157" s="47">
        <v>80.8</v>
      </c>
      <c r="D157" s="47">
        <v>48.4</v>
      </c>
    </row>
    <row r="158" spans="1:4">
      <c r="A158" s="20">
        <v>35490</v>
      </c>
      <c r="B158" s="47">
        <v>39.1</v>
      </c>
      <c r="C158" s="47">
        <v>80.599999999999994</v>
      </c>
      <c r="D158" s="47">
        <v>48.5</v>
      </c>
    </row>
    <row r="159" spans="1:4">
      <c r="A159" s="23">
        <v>35582</v>
      </c>
      <c r="B159" s="47">
        <v>39</v>
      </c>
      <c r="C159" s="47">
        <v>79.7</v>
      </c>
      <c r="D159" s="47">
        <v>48.9</v>
      </c>
    </row>
    <row r="160" spans="1:4">
      <c r="A160" s="20">
        <v>35674</v>
      </c>
      <c r="B160" s="47">
        <v>39.700000000000003</v>
      </c>
      <c r="C160" s="47">
        <v>81.2</v>
      </c>
      <c r="D160" s="47">
        <v>48.8</v>
      </c>
    </row>
    <row r="161" spans="1:4">
      <c r="A161" s="23">
        <v>35765</v>
      </c>
      <c r="B161" s="47">
        <v>40.9</v>
      </c>
      <c r="C161" s="47">
        <v>84.3</v>
      </c>
      <c r="D161" s="47">
        <v>48.6</v>
      </c>
    </row>
    <row r="162" spans="1:4">
      <c r="A162" s="20">
        <v>35855</v>
      </c>
      <c r="B162" s="47">
        <v>40.5</v>
      </c>
      <c r="C162" s="47">
        <v>84.8</v>
      </c>
      <c r="D162" s="47">
        <v>47.8</v>
      </c>
    </row>
    <row r="163" spans="1:4">
      <c r="A163" s="23">
        <v>35947</v>
      </c>
      <c r="B163" s="47">
        <v>41</v>
      </c>
      <c r="C163" s="47">
        <v>86.2</v>
      </c>
      <c r="D163" s="47">
        <v>47.6</v>
      </c>
    </row>
    <row r="164" spans="1:4">
      <c r="A164" s="20">
        <v>36039</v>
      </c>
      <c r="B164" s="47">
        <v>41</v>
      </c>
      <c r="C164" s="47">
        <v>88.9</v>
      </c>
      <c r="D164" s="47">
        <v>46.1</v>
      </c>
    </row>
    <row r="165" spans="1:4">
      <c r="A165" s="23">
        <v>36130</v>
      </c>
      <c r="B165" s="47">
        <v>39.700000000000003</v>
      </c>
      <c r="C165" s="47">
        <v>87.1</v>
      </c>
      <c r="D165" s="47">
        <v>45.5</v>
      </c>
    </row>
    <row r="166" spans="1:4">
      <c r="A166" s="20">
        <v>36220</v>
      </c>
      <c r="B166" s="47">
        <v>38.799999999999997</v>
      </c>
      <c r="C166" s="47">
        <v>84.3</v>
      </c>
      <c r="D166" s="47">
        <v>46</v>
      </c>
    </row>
    <row r="167" spans="1:4">
      <c r="A167" s="23">
        <v>36312</v>
      </c>
      <c r="B167" s="47">
        <v>37.700000000000003</v>
      </c>
      <c r="C167" s="47">
        <v>82.2</v>
      </c>
      <c r="D167" s="47">
        <v>45.8</v>
      </c>
    </row>
    <row r="168" spans="1:4">
      <c r="A168" s="20">
        <v>36404</v>
      </c>
      <c r="B168" s="47">
        <v>38.1</v>
      </c>
      <c r="C168" s="47">
        <v>82.1</v>
      </c>
      <c r="D168" s="47">
        <v>46.4</v>
      </c>
    </row>
    <row r="169" spans="1:4">
      <c r="A169" s="23">
        <v>36495</v>
      </c>
      <c r="B169" s="47">
        <v>39.5</v>
      </c>
      <c r="C169" s="47">
        <v>83.6</v>
      </c>
      <c r="D169" s="47">
        <v>47.3</v>
      </c>
    </row>
    <row r="170" spans="1:4">
      <c r="A170" s="20">
        <v>36586</v>
      </c>
      <c r="B170" s="47">
        <v>40.799999999999997</v>
      </c>
      <c r="C170" s="47">
        <v>83.6</v>
      </c>
      <c r="D170" s="47">
        <v>48.8</v>
      </c>
    </row>
    <row r="171" spans="1:4">
      <c r="A171" s="23">
        <v>36678</v>
      </c>
      <c r="B171" s="47">
        <v>42.5</v>
      </c>
      <c r="C171" s="47">
        <v>88.6</v>
      </c>
      <c r="D171" s="47">
        <v>48</v>
      </c>
    </row>
    <row r="172" spans="1:4">
      <c r="A172" s="20">
        <v>36770</v>
      </c>
      <c r="B172" s="47">
        <v>43.6</v>
      </c>
      <c r="C172" s="47">
        <v>89.5</v>
      </c>
      <c r="D172" s="47">
        <v>48.7</v>
      </c>
    </row>
    <row r="173" spans="1:4">
      <c r="A173" s="23">
        <v>36861</v>
      </c>
      <c r="B173" s="47">
        <v>46</v>
      </c>
      <c r="C173" s="47">
        <v>95.1</v>
      </c>
      <c r="D173" s="47">
        <v>48.4</v>
      </c>
    </row>
    <row r="174" spans="1:4">
      <c r="A174" s="20">
        <v>36951</v>
      </c>
      <c r="B174" s="47">
        <v>45.3</v>
      </c>
      <c r="C174" s="47">
        <v>93.5</v>
      </c>
      <c r="D174" s="47">
        <v>48.4</v>
      </c>
    </row>
    <row r="175" spans="1:4">
      <c r="A175" s="23">
        <v>37043</v>
      </c>
      <c r="B175" s="47">
        <v>46.4</v>
      </c>
      <c r="C175" s="47">
        <v>96.4</v>
      </c>
      <c r="D175" s="47">
        <v>48.2</v>
      </c>
    </row>
    <row r="176" spans="1:4">
      <c r="A176" s="20">
        <v>37135</v>
      </c>
      <c r="B176" s="47">
        <v>46.3</v>
      </c>
      <c r="C176" s="47">
        <v>94.9</v>
      </c>
      <c r="D176" s="47">
        <v>48.8</v>
      </c>
    </row>
    <row r="177" spans="1:4">
      <c r="A177" s="23">
        <v>37226</v>
      </c>
      <c r="B177" s="47">
        <v>45.9</v>
      </c>
      <c r="C177" s="47">
        <v>94.3</v>
      </c>
      <c r="D177" s="47">
        <v>48.7</v>
      </c>
    </row>
    <row r="178" spans="1:4">
      <c r="A178" s="20">
        <v>37316</v>
      </c>
      <c r="B178" s="47">
        <v>45.5</v>
      </c>
      <c r="C178" s="47">
        <v>91.5</v>
      </c>
      <c r="D178" s="47">
        <v>49.7</v>
      </c>
    </row>
    <row r="179" spans="1:4">
      <c r="A179" s="23">
        <v>37408</v>
      </c>
      <c r="B179" s="47">
        <v>44.5</v>
      </c>
      <c r="C179" s="47">
        <v>90.4</v>
      </c>
      <c r="D179" s="47">
        <v>49.2</v>
      </c>
    </row>
    <row r="180" spans="1:4">
      <c r="A180" s="20">
        <v>37500</v>
      </c>
      <c r="B180" s="47">
        <v>44.9</v>
      </c>
      <c r="C180" s="47">
        <v>91</v>
      </c>
      <c r="D180" s="47">
        <v>49.3</v>
      </c>
    </row>
    <row r="181" spans="1:4">
      <c r="A181" s="23">
        <v>37591</v>
      </c>
      <c r="B181" s="47">
        <v>45.1</v>
      </c>
      <c r="C181" s="47">
        <v>90.6</v>
      </c>
      <c r="D181" s="47">
        <v>49.7</v>
      </c>
    </row>
    <row r="182" spans="1:4">
      <c r="A182" s="20">
        <v>37681</v>
      </c>
      <c r="B182" s="47">
        <v>44.6</v>
      </c>
      <c r="C182" s="47">
        <v>88.7</v>
      </c>
      <c r="D182" s="47">
        <v>50.2</v>
      </c>
    </row>
    <row r="183" spans="1:4">
      <c r="A183" s="23">
        <v>37773</v>
      </c>
      <c r="B183" s="47">
        <v>42.3</v>
      </c>
      <c r="C183" s="47">
        <v>84</v>
      </c>
      <c r="D183" s="47">
        <v>50.4</v>
      </c>
    </row>
    <row r="184" spans="1:4">
      <c r="A184" s="20">
        <v>37865</v>
      </c>
      <c r="B184" s="47">
        <v>41.8</v>
      </c>
      <c r="C184" s="47">
        <v>81.400000000000006</v>
      </c>
      <c r="D184" s="47">
        <v>51.4</v>
      </c>
    </row>
    <row r="185" spans="1:4">
      <c r="A185" s="23">
        <v>37956</v>
      </c>
      <c r="B185" s="47">
        <v>41.2</v>
      </c>
      <c r="C185" s="47">
        <v>78.599999999999994</v>
      </c>
      <c r="D185" s="47">
        <v>52.5</v>
      </c>
    </row>
    <row r="186" spans="1:4">
      <c r="A186" s="20">
        <v>38047</v>
      </c>
      <c r="B186" s="47">
        <v>41.2</v>
      </c>
      <c r="C186" s="47">
        <v>75.8</v>
      </c>
      <c r="D186" s="47">
        <v>54.4</v>
      </c>
    </row>
    <row r="187" spans="1:4">
      <c r="A187" s="23">
        <v>38139</v>
      </c>
      <c r="B187" s="47">
        <v>44.2</v>
      </c>
      <c r="C187" s="47">
        <v>79.099999999999994</v>
      </c>
      <c r="D187" s="47">
        <v>55.9</v>
      </c>
    </row>
    <row r="188" spans="1:4">
      <c r="A188" s="20">
        <v>38231</v>
      </c>
      <c r="B188" s="47">
        <v>45.6</v>
      </c>
      <c r="C188" s="47">
        <v>80.900000000000006</v>
      </c>
      <c r="D188" s="47">
        <v>56.5</v>
      </c>
    </row>
    <row r="189" spans="1:4">
      <c r="A189" s="23">
        <v>38322</v>
      </c>
      <c r="B189" s="47">
        <v>45.5</v>
      </c>
      <c r="C189" s="47">
        <v>79.599999999999994</v>
      </c>
      <c r="D189" s="47">
        <v>57.1</v>
      </c>
    </row>
    <row r="190" spans="1:4">
      <c r="A190" s="20">
        <v>38412</v>
      </c>
      <c r="B190" s="47">
        <v>45.6</v>
      </c>
      <c r="C190" s="47">
        <v>77.599999999999994</v>
      </c>
      <c r="D190" s="47">
        <v>58.7</v>
      </c>
    </row>
    <row r="191" spans="1:4">
      <c r="A191" s="23">
        <v>38504</v>
      </c>
      <c r="B191" s="47">
        <v>49.3</v>
      </c>
      <c r="C191" s="47">
        <v>78.900000000000006</v>
      </c>
      <c r="D191" s="47">
        <v>62.5</v>
      </c>
    </row>
    <row r="192" spans="1:4">
      <c r="A192" s="20">
        <v>38596</v>
      </c>
      <c r="B192" s="47">
        <v>50.4</v>
      </c>
      <c r="C192" s="47">
        <v>80.2</v>
      </c>
      <c r="D192" s="47">
        <v>62.9</v>
      </c>
    </row>
    <row r="193" spans="1:7">
      <c r="A193" s="23">
        <v>38687</v>
      </c>
      <c r="B193" s="47">
        <v>52.3</v>
      </c>
      <c r="C193" s="47">
        <v>80.900000000000006</v>
      </c>
      <c r="D193" s="47">
        <v>64.599999999999994</v>
      </c>
    </row>
    <row r="194" spans="1:7">
      <c r="A194" s="20">
        <v>38777</v>
      </c>
      <c r="B194" s="47">
        <v>54.1</v>
      </c>
      <c r="C194" s="47">
        <v>82</v>
      </c>
      <c r="D194" s="47">
        <v>66</v>
      </c>
    </row>
    <row r="195" spans="1:7">
      <c r="A195" s="23">
        <v>38869</v>
      </c>
      <c r="B195" s="47">
        <v>55.7</v>
      </c>
      <c r="C195" s="47">
        <v>83.9</v>
      </c>
      <c r="D195" s="47">
        <v>66.3</v>
      </c>
    </row>
    <row r="196" spans="1:7">
      <c r="A196" s="20">
        <v>38961</v>
      </c>
      <c r="B196" s="47">
        <v>56.1</v>
      </c>
      <c r="C196" s="47">
        <v>83.7</v>
      </c>
      <c r="D196" s="47">
        <v>67.099999999999994</v>
      </c>
    </row>
    <row r="197" spans="1:7">
      <c r="A197" s="23">
        <v>39052</v>
      </c>
      <c r="B197" s="47">
        <v>56.5</v>
      </c>
      <c r="C197" s="47">
        <v>81.7</v>
      </c>
      <c r="D197" s="47">
        <v>69.2</v>
      </c>
    </row>
    <row r="198" spans="1:7">
      <c r="A198" s="20">
        <v>39142</v>
      </c>
      <c r="B198" s="47">
        <v>57.1</v>
      </c>
      <c r="C198" s="47">
        <v>80.3</v>
      </c>
      <c r="D198" s="47">
        <v>71.099999999999994</v>
      </c>
    </row>
    <row r="199" spans="1:7">
      <c r="A199" s="23">
        <v>39234</v>
      </c>
      <c r="B199" s="47">
        <v>56.4</v>
      </c>
      <c r="C199" s="47">
        <v>79.8</v>
      </c>
      <c r="D199" s="47">
        <v>70.599999999999994</v>
      </c>
    </row>
    <row r="200" spans="1:7">
      <c r="A200" s="20">
        <v>39326</v>
      </c>
      <c r="B200" s="47">
        <v>55.6</v>
      </c>
      <c r="C200" s="47">
        <v>79.2</v>
      </c>
      <c r="D200" s="47">
        <v>70.099999999999994</v>
      </c>
    </row>
    <row r="201" spans="1:7">
      <c r="A201" s="23">
        <v>39417</v>
      </c>
      <c r="B201" s="47">
        <v>56.2</v>
      </c>
      <c r="C201" s="47">
        <v>78.900000000000006</v>
      </c>
      <c r="D201" s="47">
        <v>71.3</v>
      </c>
    </row>
    <row r="202" spans="1:7">
      <c r="A202" s="20">
        <v>39508</v>
      </c>
      <c r="B202" s="47">
        <v>58.9</v>
      </c>
      <c r="C202" s="47">
        <v>80.400000000000006</v>
      </c>
      <c r="D202" s="47">
        <v>73.2</v>
      </c>
      <c r="E202" s="26"/>
      <c r="F202" s="26"/>
      <c r="G202" s="26"/>
    </row>
    <row r="203" spans="1:7">
      <c r="A203" s="23">
        <v>39600</v>
      </c>
      <c r="B203" s="47">
        <v>64</v>
      </c>
      <c r="C203" s="47">
        <v>80.8</v>
      </c>
      <c r="D203" s="47">
        <v>79.3</v>
      </c>
      <c r="E203" s="26"/>
      <c r="F203" s="26"/>
      <c r="G203" s="26"/>
    </row>
    <row r="204" spans="1:7">
      <c r="A204" s="20">
        <v>39692</v>
      </c>
      <c r="B204" s="47">
        <v>71.2</v>
      </c>
      <c r="C204" s="47">
        <v>84.4</v>
      </c>
      <c r="D204" s="47">
        <v>84.4</v>
      </c>
      <c r="E204" s="26"/>
      <c r="F204" s="26"/>
      <c r="G204" s="26"/>
    </row>
    <row r="205" spans="1:7">
      <c r="A205" s="23">
        <v>39783</v>
      </c>
      <c r="B205" s="47">
        <v>77.7</v>
      </c>
      <c r="C205" s="47">
        <v>94.6</v>
      </c>
      <c r="D205" s="47">
        <v>82.1</v>
      </c>
      <c r="E205" s="26"/>
      <c r="F205" s="26"/>
      <c r="G205" s="26"/>
    </row>
    <row r="206" spans="1:7">
      <c r="A206" s="20">
        <v>39873</v>
      </c>
      <c r="B206" s="47">
        <v>72</v>
      </c>
      <c r="C206" s="47">
        <v>92.2</v>
      </c>
      <c r="D206" s="47">
        <v>78.099999999999994</v>
      </c>
      <c r="E206" s="26"/>
      <c r="F206" s="26"/>
      <c r="G206" s="26"/>
    </row>
    <row r="207" spans="1:7">
      <c r="A207" s="23">
        <v>39965</v>
      </c>
      <c r="B207" s="47">
        <v>59</v>
      </c>
      <c r="C207" s="47">
        <v>83.6</v>
      </c>
      <c r="D207" s="47">
        <v>70.599999999999994</v>
      </c>
      <c r="E207" s="26"/>
      <c r="F207" s="26"/>
      <c r="G207" s="26"/>
    </row>
    <row r="208" spans="1:7">
      <c r="A208" s="20">
        <v>40057</v>
      </c>
      <c r="B208" s="47">
        <v>56.5</v>
      </c>
      <c r="C208" s="47">
        <v>81.3</v>
      </c>
      <c r="D208" s="47">
        <v>69.5</v>
      </c>
      <c r="E208" s="26"/>
      <c r="F208" s="26"/>
      <c r="G208" s="26"/>
    </row>
    <row r="209" spans="1:7">
      <c r="A209" s="23">
        <v>40148</v>
      </c>
      <c r="B209" s="47">
        <v>55.7</v>
      </c>
      <c r="C209" s="47">
        <v>77.2</v>
      </c>
      <c r="D209" s="47">
        <v>72.099999999999994</v>
      </c>
      <c r="E209" s="26"/>
      <c r="F209" s="26"/>
      <c r="G209" s="26"/>
    </row>
    <row r="210" spans="1:7">
      <c r="A210" s="20">
        <v>40238</v>
      </c>
      <c r="B210" s="47">
        <v>58.9</v>
      </c>
      <c r="C210" s="47">
        <v>76.900000000000006</v>
      </c>
      <c r="D210" s="47">
        <v>76.5</v>
      </c>
      <c r="E210" s="26"/>
      <c r="F210" s="26"/>
      <c r="G210" s="26"/>
    </row>
    <row r="211" spans="1:7">
      <c r="A211" s="23">
        <v>40330</v>
      </c>
      <c r="B211" s="47">
        <v>66.599999999999994</v>
      </c>
      <c r="C211" s="47">
        <v>78</v>
      </c>
      <c r="D211" s="47">
        <v>85.3</v>
      </c>
      <c r="E211" s="26"/>
      <c r="F211" s="26"/>
      <c r="G211" s="26"/>
    </row>
    <row r="212" spans="1:7">
      <c r="A212" s="20">
        <v>40422</v>
      </c>
      <c r="B212" s="47">
        <v>68</v>
      </c>
      <c r="C212" s="47">
        <v>78.3</v>
      </c>
      <c r="D212" s="47">
        <v>86.9</v>
      </c>
      <c r="E212" s="26"/>
      <c r="F212" s="26"/>
      <c r="G212" s="26"/>
    </row>
    <row r="213" spans="1:7">
      <c r="A213" s="23">
        <v>40513</v>
      </c>
      <c r="B213" s="47">
        <v>66.5</v>
      </c>
      <c r="C213" s="47">
        <v>74.900000000000006</v>
      </c>
      <c r="D213" s="47">
        <v>88.8</v>
      </c>
      <c r="E213" s="26"/>
      <c r="F213" s="26"/>
      <c r="G213" s="26"/>
    </row>
    <row r="214" spans="1:7">
      <c r="A214" s="20">
        <v>40603</v>
      </c>
      <c r="B214" s="47">
        <v>70.8</v>
      </c>
      <c r="C214" s="47">
        <v>75.3</v>
      </c>
      <c r="D214" s="47">
        <v>94</v>
      </c>
      <c r="E214" s="26"/>
      <c r="F214" s="26"/>
      <c r="G214" s="26"/>
    </row>
    <row r="215" spans="1:7">
      <c r="A215" s="23">
        <v>40695</v>
      </c>
      <c r="B215" s="47">
        <v>72.3</v>
      </c>
      <c r="C215" s="47">
        <v>75.099999999999994</v>
      </c>
      <c r="D215" s="47">
        <v>96.2</v>
      </c>
      <c r="E215" s="26"/>
      <c r="F215" s="26"/>
      <c r="G215" s="26"/>
    </row>
    <row r="216" spans="1:7">
      <c r="A216" s="20">
        <v>40787</v>
      </c>
      <c r="B216" s="47">
        <v>73.5</v>
      </c>
      <c r="C216" s="47">
        <v>75.400000000000006</v>
      </c>
      <c r="D216" s="47">
        <v>97.4</v>
      </c>
      <c r="E216" s="26"/>
      <c r="F216" s="26"/>
      <c r="G216" s="26"/>
    </row>
    <row r="217" spans="1:7">
      <c r="A217" s="23">
        <v>40878</v>
      </c>
      <c r="B217" s="47">
        <v>71.8</v>
      </c>
      <c r="C217" s="47">
        <v>77.099999999999994</v>
      </c>
      <c r="D217" s="47">
        <v>93.1</v>
      </c>
      <c r="E217" s="26"/>
      <c r="F217" s="26"/>
      <c r="G217" s="26"/>
    </row>
    <row r="218" spans="1:7">
      <c r="A218" s="20">
        <v>40969</v>
      </c>
      <c r="B218" s="47">
        <v>67.400000000000006</v>
      </c>
      <c r="C218" s="47">
        <v>76</v>
      </c>
      <c r="D218" s="47">
        <v>88.6</v>
      </c>
      <c r="E218" s="26"/>
      <c r="F218" s="26"/>
      <c r="G218" s="26"/>
    </row>
    <row r="219" spans="1:7">
      <c r="A219" s="23">
        <v>41061</v>
      </c>
      <c r="B219" s="47">
        <v>68</v>
      </c>
      <c r="C219" s="47">
        <v>77.599999999999994</v>
      </c>
      <c r="D219" s="47">
        <v>87.7</v>
      </c>
      <c r="E219" s="26"/>
      <c r="F219" s="26"/>
      <c r="G219" s="26"/>
    </row>
    <row r="220" spans="1:7">
      <c r="A220" s="20">
        <v>41153</v>
      </c>
      <c r="B220" s="47">
        <v>63.6</v>
      </c>
      <c r="C220" s="47">
        <v>75.900000000000006</v>
      </c>
      <c r="D220" s="47">
        <v>83.8</v>
      </c>
      <c r="E220" s="26"/>
      <c r="F220" s="26"/>
      <c r="G220" s="26"/>
    </row>
    <row r="221" spans="1:7">
      <c r="A221" s="23">
        <v>41244</v>
      </c>
      <c r="B221" s="47">
        <v>63.1</v>
      </c>
      <c r="C221" s="47">
        <v>76.5</v>
      </c>
      <c r="D221" s="47">
        <v>82.5</v>
      </c>
      <c r="E221" s="26"/>
      <c r="F221" s="26"/>
      <c r="G221" s="26"/>
    </row>
    <row r="222" spans="1:7">
      <c r="A222" s="20">
        <v>41334</v>
      </c>
      <c r="B222" s="47">
        <v>64.2</v>
      </c>
      <c r="C222" s="47">
        <v>77.2</v>
      </c>
      <c r="D222" s="47">
        <v>83.2</v>
      </c>
      <c r="E222" s="26"/>
      <c r="F222" s="26"/>
      <c r="G222" s="26"/>
    </row>
    <row r="223" spans="1:7">
      <c r="A223" s="23">
        <v>41426</v>
      </c>
      <c r="B223" s="47">
        <v>63.8</v>
      </c>
      <c r="C223" s="47">
        <v>76.7</v>
      </c>
      <c r="D223" s="47">
        <v>83.1</v>
      </c>
      <c r="E223" s="26"/>
      <c r="F223" s="26"/>
      <c r="G223" s="26"/>
    </row>
    <row r="224" spans="1:7">
      <c r="A224" s="20">
        <v>41518</v>
      </c>
      <c r="B224" s="47">
        <v>66.5</v>
      </c>
      <c r="C224" s="47">
        <v>81.7</v>
      </c>
      <c r="D224" s="47">
        <v>81.400000000000006</v>
      </c>
      <c r="E224" s="26"/>
      <c r="F224" s="26"/>
      <c r="G224" s="26"/>
    </row>
    <row r="225" spans="1:7">
      <c r="A225" s="20">
        <v>41609</v>
      </c>
      <c r="B225" s="47">
        <v>67</v>
      </c>
      <c r="C225" s="47">
        <v>81.5</v>
      </c>
      <c r="D225" s="47">
        <v>82.1</v>
      </c>
      <c r="E225" s="26"/>
      <c r="F225" s="26"/>
      <c r="G225" s="26"/>
    </row>
    <row r="226" spans="1:7">
      <c r="A226" s="23">
        <v>41699</v>
      </c>
      <c r="B226" s="47">
        <v>67.8</v>
      </c>
      <c r="C226" s="47">
        <v>84.4</v>
      </c>
      <c r="D226" s="47">
        <v>80.3</v>
      </c>
      <c r="E226" s="26"/>
      <c r="F226" s="26"/>
      <c r="G226" s="26"/>
    </row>
    <row r="227" spans="1:7">
      <c r="A227" s="20">
        <v>41791</v>
      </c>
      <c r="B227" s="47">
        <v>62.9</v>
      </c>
      <c r="C227" s="47">
        <v>81.599999999999994</v>
      </c>
      <c r="D227" s="47">
        <v>77.099999999999994</v>
      </c>
      <c r="E227" s="26"/>
      <c r="F227" s="26"/>
      <c r="G227" s="26"/>
    </row>
    <row r="228" spans="1:7">
      <c r="A228" s="23">
        <v>41883</v>
      </c>
      <c r="B228" s="47">
        <v>60.7</v>
      </c>
      <c r="C228" s="47">
        <v>81.400000000000006</v>
      </c>
      <c r="D228" s="47">
        <v>74.599999999999994</v>
      </c>
      <c r="E228" s="26"/>
      <c r="F228" s="26"/>
      <c r="G228" s="26"/>
    </row>
    <row r="229" spans="1:7">
      <c r="A229" s="20">
        <v>41974</v>
      </c>
      <c r="B229" s="47">
        <v>60.6</v>
      </c>
      <c r="C229" s="47">
        <v>82.9</v>
      </c>
      <c r="D229" s="47">
        <v>73.2</v>
      </c>
      <c r="E229" s="26"/>
      <c r="F229" s="26"/>
      <c r="G229" s="26"/>
    </row>
    <row r="230" spans="1:7">
      <c r="A230" s="20">
        <v>42064</v>
      </c>
      <c r="B230" s="47">
        <v>59.3</v>
      </c>
      <c r="C230" s="47">
        <v>83.8</v>
      </c>
      <c r="D230" s="47">
        <v>70.8</v>
      </c>
      <c r="E230" s="26"/>
      <c r="F230" s="26"/>
      <c r="G230" s="26"/>
    </row>
    <row r="231" spans="1:7">
      <c r="A231" s="23">
        <v>42156</v>
      </c>
      <c r="B231" s="47">
        <v>57.6</v>
      </c>
      <c r="C231" s="47">
        <v>84.1</v>
      </c>
      <c r="D231" s="47">
        <v>68.400000000000006</v>
      </c>
      <c r="E231" s="26"/>
      <c r="F231" s="26"/>
      <c r="G231" s="26"/>
    </row>
    <row r="232" spans="1:7">
      <c r="A232" s="20">
        <v>42248</v>
      </c>
      <c r="B232" s="47">
        <v>57.8</v>
      </c>
      <c r="C232" s="47">
        <v>86.4</v>
      </c>
      <c r="D232" s="47">
        <v>66.900000000000006</v>
      </c>
      <c r="E232" s="26"/>
      <c r="F232" s="26"/>
      <c r="G232" s="26"/>
    </row>
    <row r="233" spans="1:7">
      <c r="A233" s="23">
        <v>42339</v>
      </c>
      <c r="B233" s="47">
        <v>55.3</v>
      </c>
      <c r="C233" s="47">
        <v>86.1</v>
      </c>
      <c r="D233" s="47">
        <v>64.2</v>
      </c>
      <c r="E233" s="26"/>
      <c r="F233" s="26"/>
      <c r="G233" s="26"/>
    </row>
    <row r="234" spans="1:7">
      <c r="A234" s="20">
        <v>42430</v>
      </c>
      <c r="B234" s="47">
        <v>52.6</v>
      </c>
      <c r="C234" s="47">
        <v>83.8</v>
      </c>
      <c r="D234" s="47">
        <v>62.8</v>
      </c>
      <c r="E234" s="26"/>
      <c r="F234" s="26"/>
      <c r="G234" s="26"/>
    </row>
    <row r="235" spans="1:7">
      <c r="A235" s="20">
        <v>42522</v>
      </c>
      <c r="B235" s="47">
        <v>53.5</v>
      </c>
      <c r="C235" s="47">
        <v>82.6</v>
      </c>
      <c r="D235" s="47">
        <v>64.8</v>
      </c>
      <c r="E235" s="26"/>
      <c r="F235" s="26"/>
      <c r="G235" s="26"/>
    </row>
    <row r="236" spans="1:7">
      <c r="A236" s="23">
        <v>42614</v>
      </c>
      <c r="B236" s="47">
        <v>55.5</v>
      </c>
      <c r="C236" s="47">
        <v>82.1</v>
      </c>
      <c r="D236" s="47">
        <v>67.599999999999994</v>
      </c>
      <c r="E236" s="26"/>
      <c r="F236" s="26"/>
      <c r="G236" s="26"/>
    </row>
    <row r="237" spans="1:7">
      <c r="A237" s="20">
        <v>42705</v>
      </c>
      <c r="B237" s="47">
        <v>61.7</v>
      </c>
      <c r="C237" s="47">
        <v>82.1</v>
      </c>
      <c r="D237" s="47">
        <v>75.2</v>
      </c>
      <c r="E237" s="26"/>
      <c r="F237" s="26"/>
      <c r="G237" s="26"/>
    </row>
    <row r="238" spans="1:7">
      <c r="A238" s="23">
        <v>42795</v>
      </c>
      <c r="B238" s="47">
        <v>64.5</v>
      </c>
      <c r="C238" s="47">
        <v>82.7</v>
      </c>
      <c r="D238" s="47">
        <v>78</v>
      </c>
      <c r="E238" s="26"/>
      <c r="F238" s="26"/>
      <c r="G238" s="26"/>
    </row>
    <row r="239" spans="1:7">
      <c r="A239" s="20">
        <v>42887</v>
      </c>
      <c r="B239" s="47">
        <v>61.8</v>
      </c>
      <c r="C239" s="47">
        <v>82.9</v>
      </c>
      <c r="D239" s="47">
        <v>74.5</v>
      </c>
      <c r="E239" s="26"/>
      <c r="F239" s="26"/>
      <c r="G239" s="26"/>
    </row>
    <row r="240" spans="1:7">
      <c r="A240" s="23">
        <v>42979</v>
      </c>
      <c r="B240" s="47">
        <v>60.8</v>
      </c>
      <c r="C240" s="47">
        <v>81.5</v>
      </c>
      <c r="D240" s="47">
        <v>74.599999999999994</v>
      </c>
      <c r="E240" s="26"/>
      <c r="F240" s="26"/>
      <c r="G240" s="26"/>
    </row>
    <row r="241" spans="1:7">
      <c r="A241" s="20">
        <v>43070</v>
      </c>
      <c r="B241" s="47">
        <v>62</v>
      </c>
      <c r="C241" s="47">
        <v>83.2</v>
      </c>
      <c r="D241" s="47">
        <v>74.5</v>
      </c>
      <c r="E241" s="26"/>
      <c r="F241" s="26"/>
      <c r="G241" s="26"/>
    </row>
    <row r="242" spans="1:7">
      <c r="A242" s="23">
        <v>43160</v>
      </c>
      <c r="B242" s="47">
        <v>64.099999999999994</v>
      </c>
      <c r="C242" s="47">
        <v>84.7</v>
      </c>
      <c r="D242" s="47">
        <v>75.7</v>
      </c>
      <c r="E242" s="26"/>
      <c r="F242" s="26"/>
      <c r="G242" s="26"/>
    </row>
    <row r="243" spans="1:7">
      <c r="A243" s="20">
        <v>43252</v>
      </c>
      <c r="B243" s="47">
        <v>65.7</v>
      </c>
      <c r="C243" s="47">
        <v>86.5</v>
      </c>
      <c r="D243" s="47">
        <v>75.900000000000006</v>
      </c>
      <c r="E243" s="26"/>
      <c r="F243" s="26"/>
      <c r="G243" s="26"/>
    </row>
    <row r="244" spans="1:7">
      <c r="A244" s="23">
        <v>43344</v>
      </c>
      <c r="B244" s="47">
        <v>68.099999999999994</v>
      </c>
      <c r="C244" s="47">
        <v>88.6</v>
      </c>
      <c r="D244" s="47">
        <v>76.8</v>
      </c>
      <c r="E244" s="26"/>
      <c r="F244" s="26"/>
      <c r="G244" s="26"/>
    </row>
    <row r="245" spans="1:7">
      <c r="A245" s="20">
        <v>43435</v>
      </c>
      <c r="B245" s="47">
        <v>70.2</v>
      </c>
      <c r="C245" s="47">
        <v>89.3</v>
      </c>
      <c r="D245" s="47">
        <v>78.599999999999994</v>
      </c>
      <c r="E245" s="26"/>
      <c r="F245" s="26"/>
      <c r="G245" s="26"/>
    </row>
    <row r="246" spans="1:7">
      <c r="A246" s="23">
        <v>43525</v>
      </c>
      <c r="B246" s="47">
        <v>71.3</v>
      </c>
      <c r="C246" s="47">
        <v>89.2</v>
      </c>
      <c r="D246" s="47">
        <v>79.900000000000006</v>
      </c>
      <c r="E246" s="26"/>
      <c r="F246" s="26"/>
      <c r="G246" s="26"/>
    </row>
    <row r="247" spans="1:7">
      <c r="A247" s="20">
        <v>43617</v>
      </c>
      <c r="B247" s="47">
        <v>73.7</v>
      </c>
      <c r="C247" s="47">
        <v>89.6</v>
      </c>
      <c r="D247" s="47">
        <v>82.2</v>
      </c>
      <c r="E247" s="26"/>
      <c r="F247" s="26"/>
      <c r="G247" s="26"/>
    </row>
    <row r="248" spans="1:7">
      <c r="A248" s="20">
        <v>43709</v>
      </c>
      <c r="B248" s="47">
        <v>75.099999999999994</v>
      </c>
      <c r="C248" s="47">
        <v>90.1</v>
      </c>
      <c r="D248" s="47">
        <v>83.3</v>
      </c>
      <c r="E248" s="26"/>
      <c r="F248" s="26"/>
      <c r="G248" s="26"/>
    </row>
    <row r="249" spans="1:7">
      <c r="A249" s="23">
        <v>43800</v>
      </c>
      <c r="B249" s="47">
        <v>71.599999999999994</v>
      </c>
      <c r="C249" s="47">
        <v>89.9</v>
      </c>
      <c r="D249" s="47">
        <v>79.7</v>
      </c>
      <c r="E249" s="26"/>
      <c r="F249" s="26"/>
      <c r="G249" s="26"/>
    </row>
    <row r="250" spans="1:7">
      <c r="A250" s="20">
        <v>43891</v>
      </c>
      <c r="B250" s="47">
        <v>72.2</v>
      </c>
      <c r="C250" s="47">
        <v>89.6</v>
      </c>
      <c r="D250" s="47">
        <v>80.599999999999994</v>
      </c>
      <c r="E250" s="26"/>
      <c r="F250" s="26"/>
      <c r="G250" s="26"/>
    </row>
    <row r="251" spans="1:7">
      <c r="A251" s="23">
        <v>43983</v>
      </c>
      <c r="B251" s="47">
        <v>71.400000000000006</v>
      </c>
      <c r="C251" s="47">
        <v>88.5</v>
      </c>
      <c r="D251" s="47">
        <v>80.7</v>
      </c>
      <c r="E251" s="26"/>
      <c r="F251" s="26"/>
      <c r="G251" s="26"/>
    </row>
    <row r="252" spans="1:7">
      <c r="A252" s="20">
        <v>44075</v>
      </c>
      <c r="B252" s="47">
        <v>69.900000000000006</v>
      </c>
      <c r="C252" s="47">
        <v>85.6</v>
      </c>
      <c r="D252" s="47">
        <v>81.7</v>
      </c>
      <c r="E252" s="26"/>
      <c r="F252" s="26"/>
      <c r="G252" s="26"/>
    </row>
    <row r="253" spans="1:7">
      <c r="A253" s="23">
        <v>44166</v>
      </c>
      <c r="B253" s="47">
        <v>72.7</v>
      </c>
      <c r="C253" s="47">
        <v>85.8</v>
      </c>
      <c r="D253" s="47">
        <v>84.7</v>
      </c>
    </row>
    <row r="254" spans="1:7">
      <c r="A254" s="20">
        <v>44256</v>
      </c>
      <c r="B254" s="47">
        <v>78.5</v>
      </c>
      <c r="C254" s="47">
        <v>85.5</v>
      </c>
      <c r="D254" s="47">
        <v>91.8</v>
      </c>
    </row>
    <row r="255" spans="1:7">
      <c r="A255" s="23">
        <v>44348</v>
      </c>
      <c r="B255" s="47">
        <v>87</v>
      </c>
      <c r="C255" s="47">
        <v>87.5</v>
      </c>
      <c r="D255" s="47">
        <v>99.4</v>
      </c>
    </row>
    <row r="256" spans="1:7">
      <c r="A256" s="20">
        <v>44440</v>
      </c>
      <c r="B256" s="47">
        <v>92.5</v>
      </c>
      <c r="C256" s="47">
        <v>93</v>
      </c>
      <c r="D256" s="47">
        <v>99.5</v>
      </c>
    </row>
    <row r="257" spans="1:4">
      <c r="A257" s="23">
        <v>44531</v>
      </c>
      <c r="B257" s="47">
        <v>90.7</v>
      </c>
      <c r="C257" s="47">
        <v>99</v>
      </c>
      <c r="D257" s="47">
        <v>91.6</v>
      </c>
    </row>
    <row r="258" spans="1:4">
      <c r="A258" s="20">
        <v>44621</v>
      </c>
      <c r="B258" s="47">
        <v>103.1</v>
      </c>
      <c r="C258" s="47">
        <v>102.3</v>
      </c>
      <c r="D258" s="47">
        <v>100.8</v>
      </c>
    </row>
    <row r="259" spans="1:4">
      <c r="A259" s="23">
        <v>44713</v>
      </c>
      <c r="B259" s="47">
        <v>113.9</v>
      </c>
      <c r="C259" s="47">
        <v>105.7</v>
      </c>
      <c r="D259" s="47">
        <v>107.8</v>
      </c>
    </row>
    <row r="260" spans="1:4">
      <c r="A260" s="20">
        <v>44805</v>
      </c>
      <c r="B260" s="47">
        <v>112.3</v>
      </c>
      <c r="C260" s="47">
        <v>110</v>
      </c>
      <c r="D260" s="47">
        <v>102.1</v>
      </c>
    </row>
    <row r="261" spans="1:4">
      <c r="A261" s="23">
        <v>44896</v>
      </c>
      <c r="B261" s="47">
        <v>110.8</v>
      </c>
      <c r="C261" s="47">
        <v>112.1</v>
      </c>
      <c r="D261" s="47">
        <v>98.8</v>
      </c>
    </row>
    <row r="262" spans="1:4">
      <c r="A262" s="20">
        <v>44986</v>
      </c>
      <c r="B262" s="47">
        <v>110.2</v>
      </c>
      <c r="C262" s="47">
        <v>107.7</v>
      </c>
      <c r="D262" s="47">
        <v>102.3</v>
      </c>
    </row>
    <row r="263" spans="1:4">
      <c r="A263" s="23">
        <v>45078</v>
      </c>
      <c r="B263" s="47">
        <v>101.2</v>
      </c>
      <c r="C263" s="47">
        <v>106.7</v>
      </c>
      <c r="D263" s="47">
        <v>94.8</v>
      </c>
    </row>
    <row r="264" spans="1:4">
      <c r="A264" s="20">
        <v>45170</v>
      </c>
      <c r="B264" s="47">
        <v>100</v>
      </c>
      <c r="C264" s="47">
        <v>108.2</v>
      </c>
      <c r="D264" s="47">
        <v>92.5</v>
      </c>
    </row>
    <row r="265" spans="1:4">
      <c r="A265" s="23">
        <v>45261</v>
      </c>
      <c r="B265" s="47">
        <v>103.1</v>
      </c>
      <c r="C265" s="47">
        <v>108.9</v>
      </c>
      <c r="D265" s="47">
        <v>94.7</v>
      </c>
    </row>
    <row r="266" spans="1:4">
      <c r="A266" s="20">
        <v>45352</v>
      </c>
      <c r="B266" s="47">
        <v>101.3</v>
      </c>
      <c r="C266" s="47">
        <v>106.7</v>
      </c>
      <c r="D266" s="47">
        <v>94.9</v>
      </c>
    </row>
    <row r="267" spans="1:4">
      <c r="A267" s="23"/>
    </row>
    <row r="268" spans="1:4">
      <c r="A268" s="20"/>
    </row>
    <row r="269" spans="1:4">
      <c r="A269" s="23"/>
    </row>
    <row r="270" spans="1:4">
      <c r="A270" s="20"/>
    </row>
    <row r="271" spans="1:4">
      <c r="A271" s="23"/>
    </row>
    <row r="272" spans="1:4">
      <c r="A272" s="20"/>
    </row>
    <row r="273" spans="1:1">
      <c r="A273" s="23"/>
    </row>
    <row r="274" spans="1:1">
      <c r="A274" s="20"/>
    </row>
    <row r="275" spans="1:1">
      <c r="A275" s="23"/>
    </row>
    <row r="276" spans="1:1">
      <c r="A276" s="20"/>
    </row>
    <row r="277" spans="1:1">
      <c r="A277" s="23"/>
    </row>
    <row r="278" spans="1:1">
      <c r="A278" s="20"/>
    </row>
    <row r="279" spans="1:1">
      <c r="A279" s="23"/>
    </row>
    <row r="280" spans="1:1">
      <c r="A280" s="20"/>
    </row>
    <row r="281" spans="1:1">
      <c r="A281" s="23"/>
    </row>
    <row r="282" spans="1:1">
      <c r="A282" s="20"/>
    </row>
    <row r="283" spans="1:1">
      <c r="A283" s="23"/>
    </row>
    <row r="284" spans="1:1">
      <c r="A284" s="20"/>
    </row>
    <row r="285" spans="1:1">
      <c r="A285" s="23"/>
    </row>
    <row r="286" spans="1:1">
      <c r="A286" s="20"/>
    </row>
    <row r="287" spans="1:1">
      <c r="A287" s="23"/>
    </row>
    <row r="288" spans="1:1">
      <c r="A288" s="20"/>
    </row>
    <row r="289" spans="1:1">
      <c r="A289" s="23"/>
    </row>
    <row r="290" spans="1:1">
      <c r="A290" s="20"/>
    </row>
    <row r="291" spans="1:1">
      <c r="A291" s="23"/>
    </row>
    <row r="292" spans="1:1">
      <c r="A292" s="20"/>
    </row>
    <row r="293" spans="1:1">
      <c r="A293" s="23"/>
    </row>
    <row r="294" spans="1:1">
      <c r="A294" s="20"/>
    </row>
    <row r="295" spans="1:1">
      <c r="A295" s="23"/>
    </row>
    <row r="296" spans="1:1">
      <c r="A296" s="20"/>
    </row>
    <row r="297" spans="1:1">
      <c r="A297" s="23"/>
    </row>
    <row r="298" spans="1:1">
      <c r="A298" s="20"/>
    </row>
    <row r="299" spans="1:1">
      <c r="A299" s="23"/>
    </row>
    <row r="300" spans="1:1">
      <c r="A300" s="20"/>
    </row>
    <row r="301" spans="1:1">
      <c r="A301" s="23"/>
    </row>
    <row r="302" spans="1:1">
      <c r="A302" s="20"/>
    </row>
    <row r="303" spans="1:1">
      <c r="A303" s="23"/>
    </row>
    <row r="304" spans="1:1">
      <c r="A304" s="20"/>
    </row>
    <row r="305" spans="1:1">
      <c r="A305" s="23"/>
    </row>
    <row r="306" spans="1:1">
      <c r="A306" s="20"/>
    </row>
    <row r="307" spans="1:1">
      <c r="A307" s="23"/>
    </row>
    <row r="308" spans="1:1">
      <c r="A308" s="20"/>
    </row>
    <row r="309" spans="1:1">
      <c r="A309" s="23"/>
    </row>
    <row r="310" spans="1:1">
      <c r="A310" s="20"/>
    </row>
    <row r="311" spans="1:1">
      <c r="A311" s="23"/>
    </row>
    <row r="312" spans="1:1">
      <c r="A312" s="20"/>
    </row>
    <row r="313" spans="1:1">
      <c r="A313" s="23"/>
    </row>
    <row r="314" spans="1:1">
      <c r="A314" s="20"/>
    </row>
    <row r="315" spans="1:1">
      <c r="A315" s="23"/>
    </row>
    <row r="316" spans="1:1">
      <c r="A316" s="20"/>
    </row>
    <row r="317" spans="1:1">
      <c r="A317" s="23"/>
    </row>
    <row r="318" spans="1:1">
      <c r="A318" s="20"/>
    </row>
    <row r="319" spans="1:1">
      <c r="A319" s="23"/>
    </row>
    <row r="320" spans="1:1">
      <c r="A320" s="20"/>
    </row>
    <row r="321" spans="1:1">
      <c r="A321" s="23"/>
    </row>
    <row r="322" spans="1:1">
      <c r="A322" s="20"/>
    </row>
    <row r="323" spans="1:1">
      <c r="A323" s="23"/>
    </row>
    <row r="324" spans="1:1">
      <c r="A324" s="20"/>
    </row>
    <row r="325" spans="1:1">
      <c r="A325" s="23"/>
    </row>
    <row r="326" spans="1:1">
      <c r="A326" s="20"/>
    </row>
    <row r="327" spans="1:1">
      <c r="A327" s="23"/>
    </row>
    <row r="328" spans="1:1">
      <c r="A328" s="20"/>
    </row>
    <row r="329" spans="1:1">
      <c r="A329" s="23"/>
    </row>
    <row r="330" spans="1:1">
      <c r="A330" s="20"/>
    </row>
    <row r="331" spans="1:1">
      <c r="A331" s="23"/>
    </row>
    <row r="332" spans="1:1">
      <c r="A332" s="20"/>
    </row>
    <row r="333" spans="1:1">
      <c r="A333" s="23"/>
    </row>
    <row r="334" spans="1:1">
      <c r="A334" s="20"/>
    </row>
    <row r="335" spans="1:1">
      <c r="A335" s="23"/>
    </row>
    <row r="336" spans="1:1">
      <c r="A336" s="20"/>
    </row>
    <row r="337" spans="1:1">
      <c r="A337" s="23"/>
    </row>
    <row r="338" spans="1:1">
      <c r="A338" s="20"/>
    </row>
    <row r="339" spans="1:1">
      <c r="A339" s="23"/>
    </row>
    <row r="340" spans="1:1">
      <c r="A340" s="20"/>
    </row>
    <row r="341" spans="1:1">
      <c r="A341" s="23"/>
    </row>
    <row r="342" spans="1:1">
      <c r="A342" s="20"/>
    </row>
    <row r="343" spans="1:1">
      <c r="A343" s="23"/>
    </row>
    <row r="344" spans="1:1">
      <c r="A344" s="20"/>
    </row>
    <row r="345" spans="1:1">
      <c r="A345" s="23"/>
    </row>
    <row r="346" spans="1:1">
      <c r="A346" s="20"/>
    </row>
    <row r="347" spans="1:1">
      <c r="A347" s="23"/>
    </row>
    <row r="348" spans="1:1">
      <c r="A348" s="20"/>
    </row>
    <row r="349" spans="1:1">
      <c r="A349" s="23"/>
    </row>
    <row r="350" spans="1:1">
      <c r="A350" s="20"/>
    </row>
    <row r="351" spans="1:1">
      <c r="A351" s="23"/>
    </row>
    <row r="352" spans="1:1">
      <c r="A352" s="20"/>
    </row>
    <row r="353" spans="1:1">
      <c r="A353" s="23"/>
    </row>
    <row r="354" spans="1:1">
      <c r="A354" s="20"/>
    </row>
    <row r="355" spans="1:1">
      <c r="A355" s="23"/>
    </row>
    <row r="356" spans="1:1">
      <c r="A356" s="20"/>
    </row>
    <row r="357" spans="1:1">
      <c r="A357" s="23"/>
    </row>
    <row r="358" spans="1:1">
      <c r="A358" s="20"/>
    </row>
    <row r="359" spans="1:1">
      <c r="A359" s="23"/>
    </row>
    <row r="360" spans="1:1">
      <c r="A360" s="20"/>
    </row>
    <row r="361" spans="1:1">
      <c r="A361" s="23"/>
    </row>
    <row r="362" spans="1:1">
      <c r="A362" s="20"/>
    </row>
    <row r="363" spans="1:1">
      <c r="A363" s="23"/>
    </row>
    <row r="364" spans="1:1">
      <c r="A364" s="20"/>
    </row>
    <row r="365" spans="1:1">
      <c r="A365" s="23"/>
    </row>
    <row r="366" spans="1:1">
      <c r="A366" s="20"/>
    </row>
    <row r="367" spans="1:1">
      <c r="A367" s="23"/>
    </row>
    <row r="368" spans="1:1">
      <c r="A368" s="20"/>
    </row>
    <row r="369" spans="1:1">
      <c r="A369" s="23"/>
    </row>
    <row r="370" spans="1:1">
      <c r="A370" s="20"/>
    </row>
    <row r="371" spans="1:1">
      <c r="A371" s="23"/>
    </row>
    <row r="372" spans="1:1">
      <c r="A372" s="20"/>
    </row>
    <row r="373" spans="1:1">
      <c r="A373" s="23"/>
    </row>
    <row r="374" spans="1:1">
      <c r="A374" s="20"/>
    </row>
    <row r="375" spans="1:1">
      <c r="A375" s="23"/>
    </row>
    <row r="376" spans="1:1">
      <c r="A376" s="20"/>
    </row>
    <row r="377" spans="1:1">
      <c r="A377" s="23"/>
    </row>
    <row r="378" spans="1:1">
      <c r="A378" s="20"/>
    </row>
    <row r="379" spans="1:1">
      <c r="A379" s="23"/>
    </row>
    <row r="380" spans="1:1">
      <c r="A380" s="20"/>
    </row>
    <row r="381" spans="1:1">
      <c r="A381" s="23"/>
    </row>
    <row r="382" spans="1:1">
      <c r="A382" s="20"/>
    </row>
    <row r="383" spans="1:1">
      <c r="A383" s="23"/>
    </row>
    <row r="384" spans="1:1">
      <c r="A384" s="20"/>
    </row>
    <row r="385" spans="1:1">
      <c r="A385" s="23"/>
    </row>
    <row r="386" spans="1:1">
      <c r="A386" s="20"/>
    </row>
  </sheetData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3E8A-9647-4DBC-B9F9-E4A816ABCFE3}">
  <dimension ref="A1:J667"/>
  <sheetViews>
    <sheetView tabSelected="1" workbookViewId="0">
      <pane ySplit="6" topLeftCell="A645" activePane="bottomLeft" state="frozen"/>
      <selection pane="bottomLeft" activeCell="I672" sqref="I672"/>
    </sheetView>
  </sheetViews>
  <sheetFormatPr defaultColWidth="9.140625" defaultRowHeight="15"/>
  <cols>
    <col min="1" max="1" width="9.140625" style="5"/>
    <col min="2" max="2" width="18.85546875" style="5" customWidth="1"/>
    <col min="3" max="3" width="25.28515625" style="27" customWidth="1"/>
    <col min="4" max="4" width="22.140625" style="28" customWidth="1"/>
    <col min="6" max="6" width="9.140625" style="5"/>
    <col min="7" max="7" width="13.42578125" style="5" customWidth="1"/>
    <col min="8" max="8" width="10.140625" style="5" bestFit="1" customWidth="1"/>
    <col min="9" max="16384" width="9.140625" style="5"/>
  </cols>
  <sheetData>
    <row r="1" spans="1:5">
      <c r="A1" s="4" t="s">
        <v>104</v>
      </c>
      <c r="E1" s="5"/>
    </row>
    <row r="2" spans="1:5">
      <c r="E2" s="5"/>
    </row>
    <row r="3" spans="1:5">
      <c r="B3" s="7" t="s">
        <v>105</v>
      </c>
      <c r="E3" s="5"/>
    </row>
    <row r="4" spans="1:5">
      <c r="B4" s="8" t="s">
        <v>106</v>
      </c>
      <c r="C4" s="8" t="s">
        <v>8</v>
      </c>
      <c r="D4" s="8" t="s">
        <v>107</v>
      </c>
    </row>
    <row r="5" spans="1:5" ht="30">
      <c r="B5" s="29" t="s">
        <v>108</v>
      </c>
      <c r="C5" s="29" t="s">
        <v>110</v>
      </c>
      <c r="D5" s="29" t="s">
        <v>109</v>
      </c>
    </row>
    <row r="6" spans="1:5">
      <c r="A6" s="5" t="s">
        <v>111</v>
      </c>
      <c r="B6" s="10" t="s">
        <v>103</v>
      </c>
      <c r="C6" s="10" t="s">
        <v>112</v>
      </c>
      <c r="D6" s="10" t="s">
        <v>113</v>
      </c>
      <c r="E6" s="5"/>
    </row>
    <row r="7" spans="1:5">
      <c r="A7" s="13">
        <v>25415</v>
      </c>
      <c r="B7" s="30"/>
      <c r="C7" s="27">
        <f t="shared" ref="C7:C70" si="0">IF(OR(D7=0,D7=" "),NA(),D7*100)</f>
        <v>111.38</v>
      </c>
      <c r="D7" s="28">
        <v>1.1137999999999999</v>
      </c>
      <c r="E7" s="5"/>
    </row>
    <row r="8" spans="1:5">
      <c r="A8" s="13">
        <v>25446</v>
      </c>
      <c r="B8" s="30"/>
      <c r="C8" s="27">
        <f t="shared" si="0"/>
        <v>110.91</v>
      </c>
      <c r="D8" s="28">
        <v>1.1091</v>
      </c>
      <c r="E8" s="5"/>
    </row>
    <row r="9" spans="1:5">
      <c r="A9" s="13">
        <v>25476</v>
      </c>
      <c r="B9" s="30"/>
      <c r="C9" s="27">
        <f t="shared" si="0"/>
        <v>110.94</v>
      </c>
      <c r="D9" s="28">
        <v>1.1093999999999999</v>
      </c>
      <c r="E9" s="5"/>
    </row>
    <row r="10" spans="1:5">
      <c r="A10" s="31">
        <v>25507</v>
      </c>
      <c r="B10" s="30"/>
      <c r="C10" s="27">
        <f t="shared" si="0"/>
        <v>111.57999999999998</v>
      </c>
      <c r="D10" s="28">
        <v>1.1157999999999999</v>
      </c>
      <c r="E10" s="5"/>
    </row>
    <row r="11" spans="1:5">
      <c r="A11" s="13">
        <v>25537</v>
      </c>
      <c r="B11" s="30"/>
      <c r="C11" s="27">
        <f t="shared" si="0"/>
        <v>111.61000000000001</v>
      </c>
      <c r="D11" s="28">
        <v>1.1161000000000001</v>
      </c>
      <c r="E11" s="5"/>
    </row>
    <row r="12" spans="1:5">
      <c r="A12" s="13">
        <v>25568</v>
      </c>
      <c r="B12" s="30"/>
      <c r="C12" s="27">
        <f t="shared" si="0"/>
        <v>111.82000000000001</v>
      </c>
      <c r="D12" s="28">
        <v>1.1182000000000001</v>
      </c>
      <c r="E12" s="5"/>
    </row>
    <row r="13" spans="1:5">
      <c r="A13" s="13">
        <v>25599</v>
      </c>
      <c r="B13" s="30"/>
      <c r="C13" s="27">
        <f t="shared" si="0"/>
        <v>111.85000000000001</v>
      </c>
      <c r="D13" s="28">
        <v>1.1185</v>
      </c>
      <c r="E13" s="5"/>
    </row>
    <row r="14" spans="1:5">
      <c r="A14" s="31">
        <v>25627</v>
      </c>
      <c r="B14" s="30"/>
      <c r="C14" s="27">
        <f t="shared" si="0"/>
        <v>112.09</v>
      </c>
      <c r="D14" s="28">
        <v>1.1209</v>
      </c>
      <c r="E14" s="5"/>
    </row>
    <row r="15" spans="1:5">
      <c r="A15" s="13">
        <v>25658</v>
      </c>
      <c r="B15" s="30"/>
      <c r="C15" s="27">
        <f t="shared" si="0"/>
        <v>112.07000000000001</v>
      </c>
      <c r="D15" s="28">
        <v>1.1207</v>
      </c>
      <c r="E15" s="5"/>
    </row>
    <row r="16" spans="1:5">
      <c r="A16" s="13">
        <v>25688</v>
      </c>
      <c r="B16" s="30"/>
      <c r="C16" s="27">
        <f t="shared" si="0"/>
        <v>112.06</v>
      </c>
      <c r="D16" s="28">
        <v>1.1206</v>
      </c>
      <c r="E16" s="5"/>
    </row>
    <row r="17" spans="1:5">
      <c r="A17" s="13">
        <v>25719</v>
      </c>
      <c r="B17" s="30">
        <v>100</v>
      </c>
      <c r="C17" s="27">
        <f t="shared" si="0"/>
        <v>111.86</v>
      </c>
      <c r="D17" s="28">
        <v>1.1186</v>
      </c>
      <c r="E17" s="5"/>
    </row>
    <row r="18" spans="1:5">
      <c r="A18" s="31">
        <v>25749</v>
      </c>
      <c r="B18" s="30">
        <v>99.6</v>
      </c>
      <c r="C18" s="27">
        <f t="shared" si="0"/>
        <v>111.58999999999999</v>
      </c>
      <c r="D18" s="28">
        <v>1.1158999999999999</v>
      </c>
      <c r="E18" s="5"/>
    </row>
    <row r="19" spans="1:5">
      <c r="A19" s="13">
        <v>25780</v>
      </c>
      <c r="B19" s="30">
        <v>99.4</v>
      </c>
      <c r="C19" s="27">
        <f t="shared" si="0"/>
        <v>111.33999999999999</v>
      </c>
      <c r="D19" s="28">
        <v>1.1133999999999999</v>
      </c>
      <c r="E19" s="5"/>
    </row>
    <row r="20" spans="1:5">
      <c r="A20" s="13">
        <v>25811</v>
      </c>
      <c r="B20" s="30">
        <v>99.1</v>
      </c>
      <c r="C20" s="27">
        <f t="shared" si="0"/>
        <v>111.00000000000001</v>
      </c>
      <c r="D20" s="28">
        <v>1.1100000000000001</v>
      </c>
      <c r="E20" s="5"/>
    </row>
    <row r="21" spans="1:5">
      <c r="A21" s="13">
        <v>25841</v>
      </c>
      <c r="B21" s="30">
        <v>99.2</v>
      </c>
      <c r="C21" s="27">
        <f t="shared" si="0"/>
        <v>111.17999999999999</v>
      </c>
      <c r="D21" s="28">
        <v>1.1117999999999999</v>
      </c>
      <c r="E21" s="5"/>
    </row>
    <row r="22" spans="1:5">
      <c r="A22" s="31">
        <v>25872</v>
      </c>
      <c r="B22" s="30">
        <v>99.2</v>
      </c>
      <c r="C22" s="27">
        <f t="shared" si="0"/>
        <v>111.31</v>
      </c>
      <c r="D22" s="28">
        <v>1.1131</v>
      </c>
      <c r="E22" s="5"/>
    </row>
    <row r="23" spans="1:5">
      <c r="A23" s="13">
        <v>25902</v>
      </c>
      <c r="B23" s="30">
        <v>99.2</v>
      </c>
      <c r="C23" s="27">
        <f t="shared" si="0"/>
        <v>111.31</v>
      </c>
      <c r="D23" s="28">
        <v>1.1131</v>
      </c>
      <c r="E23" s="5"/>
    </row>
    <row r="24" spans="1:5">
      <c r="A24" s="13">
        <v>25933</v>
      </c>
      <c r="B24" s="30">
        <v>99.3</v>
      </c>
      <c r="C24" s="27">
        <f t="shared" si="0"/>
        <v>111.46000000000001</v>
      </c>
      <c r="D24" s="28">
        <v>1.1146</v>
      </c>
      <c r="E24" s="5"/>
    </row>
    <row r="25" spans="1:5">
      <c r="A25" s="13">
        <v>25964</v>
      </c>
      <c r="B25" s="30">
        <v>100</v>
      </c>
      <c r="C25" s="27">
        <f t="shared" si="0"/>
        <v>112.57</v>
      </c>
      <c r="D25" s="28">
        <v>1.1256999999999999</v>
      </c>
      <c r="E25" s="5"/>
    </row>
    <row r="26" spans="1:5">
      <c r="A26" s="31">
        <v>25992</v>
      </c>
      <c r="B26" s="30">
        <v>100</v>
      </c>
      <c r="C26" s="27">
        <f t="shared" si="0"/>
        <v>112.62</v>
      </c>
      <c r="D26" s="28">
        <v>1.1262000000000001</v>
      </c>
      <c r="E26" s="5"/>
    </row>
    <row r="27" spans="1:5">
      <c r="A27" s="13">
        <v>26023</v>
      </c>
      <c r="B27" s="30">
        <v>100</v>
      </c>
      <c r="C27" s="27">
        <f t="shared" si="0"/>
        <v>112.57</v>
      </c>
      <c r="D27" s="28">
        <v>1.1256999999999999</v>
      </c>
      <c r="E27" s="5"/>
    </row>
    <row r="28" spans="1:5">
      <c r="A28" s="13">
        <v>26053</v>
      </c>
      <c r="B28" s="30">
        <v>100</v>
      </c>
      <c r="C28" s="27">
        <f t="shared" si="0"/>
        <v>112.67</v>
      </c>
      <c r="D28" s="28">
        <v>1.1267</v>
      </c>
      <c r="E28" s="5"/>
    </row>
    <row r="29" spans="1:5">
      <c r="A29" s="13">
        <v>26084</v>
      </c>
      <c r="B29" s="30">
        <v>99.8</v>
      </c>
      <c r="C29" s="27">
        <f t="shared" si="0"/>
        <v>112.61000000000001</v>
      </c>
      <c r="D29" s="28">
        <v>1.1261000000000001</v>
      </c>
      <c r="E29" s="5"/>
    </row>
    <row r="30" spans="1:5">
      <c r="A30" s="31">
        <v>26114</v>
      </c>
      <c r="B30" s="30">
        <v>99.8</v>
      </c>
      <c r="C30" s="27">
        <f t="shared" si="0"/>
        <v>112.66000000000001</v>
      </c>
      <c r="D30" s="28">
        <v>1.1266</v>
      </c>
      <c r="E30" s="5"/>
    </row>
    <row r="31" spans="1:5">
      <c r="A31" s="13">
        <v>26145</v>
      </c>
      <c r="B31" s="30">
        <v>99.7</v>
      </c>
      <c r="C31" s="27">
        <f t="shared" si="0"/>
        <v>112.64</v>
      </c>
      <c r="D31" s="28">
        <v>1.1264000000000001</v>
      </c>
      <c r="E31" s="5"/>
    </row>
    <row r="32" spans="1:5">
      <c r="A32" s="13">
        <v>26176</v>
      </c>
      <c r="B32" s="30">
        <v>99.3</v>
      </c>
      <c r="C32" s="27">
        <f t="shared" si="0"/>
        <v>114.87</v>
      </c>
      <c r="D32" s="28">
        <v>1.1487000000000001</v>
      </c>
      <c r="E32" s="5"/>
    </row>
    <row r="33" spans="1:5">
      <c r="A33" s="13">
        <v>26206</v>
      </c>
      <c r="B33" s="30">
        <v>99.8</v>
      </c>
      <c r="C33" s="27">
        <f t="shared" si="0"/>
        <v>115.7</v>
      </c>
      <c r="D33" s="28">
        <v>1.157</v>
      </c>
      <c r="E33" s="5"/>
    </row>
    <row r="34" spans="1:5">
      <c r="A34" s="31">
        <v>26237</v>
      </c>
      <c r="B34" s="30">
        <v>99.4</v>
      </c>
      <c r="C34" s="27">
        <f t="shared" si="0"/>
        <v>116.14</v>
      </c>
      <c r="D34" s="28">
        <v>1.1614</v>
      </c>
      <c r="E34" s="5"/>
    </row>
    <row r="35" spans="1:5">
      <c r="A35" s="13">
        <v>26267</v>
      </c>
      <c r="B35" s="30">
        <v>99.3</v>
      </c>
      <c r="C35" s="27">
        <f t="shared" si="0"/>
        <v>116.14999999999999</v>
      </c>
      <c r="D35" s="28">
        <v>1.1615</v>
      </c>
      <c r="E35" s="5"/>
    </row>
    <row r="36" spans="1:5">
      <c r="A36" s="13">
        <v>26298</v>
      </c>
      <c r="B36" s="30">
        <v>99.8</v>
      </c>
      <c r="C36" s="27">
        <f t="shared" si="0"/>
        <v>119.10000000000001</v>
      </c>
      <c r="D36" s="28">
        <v>1.1910000000000001</v>
      </c>
      <c r="E36" s="5"/>
    </row>
    <row r="37" spans="1:5">
      <c r="A37" s="13">
        <v>26329</v>
      </c>
      <c r="B37" s="30">
        <v>98.8</v>
      </c>
      <c r="C37" s="27">
        <f t="shared" si="0"/>
        <v>119.10000000000001</v>
      </c>
      <c r="D37" s="28">
        <v>1.1910000000000001</v>
      </c>
      <c r="E37" s="5"/>
    </row>
    <row r="38" spans="1:5">
      <c r="A38" s="31">
        <v>26358</v>
      </c>
      <c r="B38" s="30">
        <v>98.1</v>
      </c>
      <c r="C38" s="27">
        <f t="shared" si="0"/>
        <v>119.10000000000001</v>
      </c>
      <c r="D38" s="28">
        <v>1.1910000000000001</v>
      </c>
      <c r="E38" s="5"/>
    </row>
    <row r="39" spans="1:5">
      <c r="A39" s="13">
        <v>26389</v>
      </c>
      <c r="B39" s="30">
        <v>97.8</v>
      </c>
      <c r="C39" s="27">
        <f t="shared" si="0"/>
        <v>119.10000000000001</v>
      </c>
      <c r="D39" s="28">
        <v>1.1910000000000001</v>
      </c>
      <c r="E39" s="5"/>
    </row>
    <row r="40" spans="1:5">
      <c r="A40" s="13">
        <v>26419</v>
      </c>
      <c r="B40" s="30">
        <v>97.9</v>
      </c>
      <c r="C40" s="27">
        <f t="shared" si="0"/>
        <v>119.10000000000001</v>
      </c>
      <c r="D40" s="28">
        <v>1.1910000000000001</v>
      </c>
      <c r="E40" s="5"/>
    </row>
    <row r="41" spans="1:5">
      <c r="A41" s="13">
        <v>26450</v>
      </c>
      <c r="B41" s="30">
        <v>97.9</v>
      </c>
      <c r="C41" s="27">
        <f t="shared" si="0"/>
        <v>119.10000000000001</v>
      </c>
      <c r="D41" s="28">
        <v>1.1910000000000001</v>
      </c>
      <c r="E41" s="5"/>
    </row>
    <row r="42" spans="1:5">
      <c r="A42" s="31">
        <v>26480</v>
      </c>
      <c r="B42" s="30">
        <v>98.5</v>
      </c>
      <c r="C42" s="27">
        <f t="shared" si="0"/>
        <v>119.10000000000001</v>
      </c>
      <c r="D42" s="28">
        <v>1.1910000000000001</v>
      </c>
      <c r="E42" s="5"/>
    </row>
    <row r="43" spans="1:5">
      <c r="A43" s="13">
        <v>26511</v>
      </c>
      <c r="B43" s="30">
        <v>98.6</v>
      </c>
      <c r="C43" s="27">
        <f t="shared" si="0"/>
        <v>119.10000000000001</v>
      </c>
      <c r="D43" s="28">
        <v>1.1910000000000001</v>
      </c>
      <c r="E43" s="5"/>
    </row>
    <row r="44" spans="1:5">
      <c r="A44" s="13">
        <v>26542</v>
      </c>
      <c r="B44" s="30">
        <v>98.5</v>
      </c>
      <c r="C44" s="27">
        <f t="shared" si="0"/>
        <v>119.10000000000001</v>
      </c>
      <c r="D44" s="28">
        <v>1.1910000000000001</v>
      </c>
      <c r="E44" s="5"/>
    </row>
    <row r="45" spans="1:5">
      <c r="A45" s="13">
        <v>26572</v>
      </c>
      <c r="B45" s="30">
        <v>98.9</v>
      </c>
      <c r="C45" s="27">
        <f t="shared" si="0"/>
        <v>119.10000000000001</v>
      </c>
      <c r="D45" s="28">
        <v>1.1910000000000001</v>
      </c>
      <c r="E45" s="5"/>
    </row>
    <row r="46" spans="1:5">
      <c r="A46" s="31">
        <v>26603</v>
      </c>
      <c r="B46" s="30">
        <v>99.8</v>
      </c>
      <c r="C46" s="27">
        <f t="shared" si="0"/>
        <v>119.10000000000001</v>
      </c>
      <c r="D46" s="28">
        <v>1.1910000000000001</v>
      </c>
      <c r="E46" s="5"/>
    </row>
    <row r="47" spans="1:5">
      <c r="A47" s="13">
        <v>26633</v>
      </c>
      <c r="B47" s="30">
        <v>99.4</v>
      </c>
      <c r="C47" s="27">
        <f t="shared" si="0"/>
        <v>119.10000000000001</v>
      </c>
      <c r="D47" s="28">
        <v>1.1910000000000001</v>
      </c>
      <c r="E47" s="5"/>
    </row>
    <row r="48" spans="1:5">
      <c r="A48" s="13">
        <v>26664</v>
      </c>
      <c r="B48" s="30">
        <v>106.5</v>
      </c>
      <c r="C48" s="27">
        <f t="shared" si="0"/>
        <v>127.49999999999999</v>
      </c>
      <c r="D48" s="28">
        <v>1.2749999999999999</v>
      </c>
      <c r="E48" s="5"/>
    </row>
    <row r="49" spans="1:5">
      <c r="A49" s="13">
        <v>26695</v>
      </c>
      <c r="B49" s="30">
        <v>105.9</v>
      </c>
      <c r="C49" s="27">
        <f t="shared" si="0"/>
        <v>127.49999999999999</v>
      </c>
      <c r="D49" s="28">
        <v>1.2749999999999999</v>
      </c>
      <c r="E49" s="5"/>
    </row>
    <row r="50" spans="1:5">
      <c r="A50" s="31">
        <v>26723</v>
      </c>
      <c r="B50" s="30">
        <v>110.7</v>
      </c>
      <c r="C50" s="27">
        <f t="shared" si="0"/>
        <v>141.67000000000002</v>
      </c>
      <c r="D50" s="28">
        <v>1.4167000000000001</v>
      </c>
      <c r="E50" s="5"/>
    </row>
    <row r="51" spans="1:5">
      <c r="A51" s="13">
        <v>26754</v>
      </c>
      <c r="B51" s="30">
        <v>110.5</v>
      </c>
      <c r="C51" s="27">
        <f t="shared" si="0"/>
        <v>141.67000000000002</v>
      </c>
      <c r="D51" s="28">
        <v>1.4167000000000001</v>
      </c>
      <c r="E51" s="5"/>
    </row>
    <row r="52" spans="1:5">
      <c r="A52" s="13">
        <v>26784</v>
      </c>
      <c r="B52" s="30">
        <v>110.5</v>
      </c>
      <c r="C52" s="27">
        <f t="shared" si="0"/>
        <v>141.67000000000002</v>
      </c>
      <c r="D52" s="28">
        <v>1.4167000000000001</v>
      </c>
      <c r="E52" s="5"/>
    </row>
    <row r="53" spans="1:5">
      <c r="A53" s="13">
        <v>26815</v>
      </c>
      <c r="B53" s="30">
        <v>109.1</v>
      </c>
      <c r="C53" s="27">
        <f t="shared" si="0"/>
        <v>141.67000000000002</v>
      </c>
      <c r="D53" s="28">
        <v>1.4167000000000001</v>
      </c>
      <c r="E53" s="5"/>
    </row>
    <row r="54" spans="1:5">
      <c r="A54" s="31">
        <v>26845</v>
      </c>
      <c r="B54" s="30">
        <v>107.9</v>
      </c>
      <c r="C54" s="27">
        <f t="shared" si="0"/>
        <v>141.67000000000002</v>
      </c>
      <c r="D54" s="28">
        <v>1.4167000000000001</v>
      </c>
      <c r="E54" s="5"/>
    </row>
    <row r="55" spans="1:5">
      <c r="A55" s="13">
        <v>26876</v>
      </c>
      <c r="B55" s="30">
        <v>107.9</v>
      </c>
      <c r="C55" s="27">
        <f t="shared" si="0"/>
        <v>141.67000000000002</v>
      </c>
      <c r="D55" s="28">
        <v>1.4167000000000001</v>
      </c>
      <c r="E55" s="5"/>
    </row>
    <row r="56" spans="1:5">
      <c r="A56" s="13">
        <v>26907</v>
      </c>
      <c r="B56" s="30">
        <v>108.9</v>
      </c>
      <c r="C56" s="27">
        <f t="shared" si="0"/>
        <v>141.67000000000002</v>
      </c>
      <c r="D56" s="28">
        <v>1.4167000000000001</v>
      </c>
      <c r="E56" s="5"/>
    </row>
    <row r="57" spans="1:5">
      <c r="A57" s="13">
        <v>26937</v>
      </c>
      <c r="B57" s="30">
        <v>113.9</v>
      </c>
      <c r="C57" s="27">
        <f t="shared" si="0"/>
        <v>148.75</v>
      </c>
      <c r="D57" s="28">
        <v>1.4875</v>
      </c>
      <c r="E57" s="5"/>
    </row>
    <row r="58" spans="1:5">
      <c r="A58" s="31">
        <v>26968</v>
      </c>
      <c r="B58" s="30">
        <v>113.8</v>
      </c>
      <c r="C58" s="27">
        <f t="shared" si="0"/>
        <v>148.75</v>
      </c>
      <c r="D58" s="28">
        <v>1.4875</v>
      </c>
      <c r="E58" s="5"/>
    </row>
    <row r="59" spans="1:5">
      <c r="A59" s="13">
        <v>26998</v>
      </c>
      <c r="B59" s="30">
        <v>117.3</v>
      </c>
      <c r="C59" s="27">
        <f t="shared" si="0"/>
        <v>148.75</v>
      </c>
      <c r="D59" s="28">
        <v>1.4875</v>
      </c>
      <c r="E59" s="5"/>
    </row>
    <row r="60" spans="1:5">
      <c r="A60" s="13">
        <v>27029</v>
      </c>
      <c r="B60" s="30">
        <v>118.1</v>
      </c>
      <c r="C60" s="27">
        <f t="shared" si="0"/>
        <v>148.75</v>
      </c>
      <c r="D60" s="28">
        <v>1.4875</v>
      </c>
      <c r="E60" s="5"/>
    </row>
    <row r="61" spans="1:5">
      <c r="A61" s="13">
        <v>27060</v>
      </c>
      <c r="B61" s="30">
        <v>121.3</v>
      </c>
      <c r="C61" s="27">
        <f t="shared" si="0"/>
        <v>148.75</v>
      </c>
      <c r="D61" s="28">
        <v>1.4875</v>
      </c>
      <c r="E61" s="5"/>
    </row>
    <row r="62" spans="1:5">
      <c r="A62" s="31">
        <v>27088</v>
      </c>
      <c r="B62" s="30">
        <v>119</v>
      </c>
      <c r="C62" s="27">
        <f t="shared" si="0"/>
        <v>148.75</v>
      </c>
      <c r="D62" s="28">
        <v>1.4875</v>
      </c>
      <c r="E62" s="5"/>
    </row>
    <row r="63" spans="1:5">
      <c r="A63" s="13">
        <v>27119</v>
      </c>
      <c r="B63" s="30">
        <v>115.5</v>
      </c>
      <c r="C63" s="27">
        <f t="shared" si="0"/>
        <v>148.75</v>
      </c>
      <c r="D63" s="28">
        <v>1.4875</v>
      </c>
      <c r="E63" s="5"/>
    </row>
    <row r="64" spans="1:5">
      <c r="A64" s="13">
        <v>27149</v>
      </c>
      <c r="B64" s="30">
        <v>116</v>
      </c>
      <c r="C64" s="27">
        <f t="shared" si="0"/>
        <v>148.75</v>
      </c>
      <c r="D64" s="28">
        <v>1.4875</v>
      </c>
      <c r="E64" s="5"/>
    </row>
    <row r="65" spans="1:5">
      <c r="A65" s="13">
        <v>27180</v>
      </c>
      <c r="B65" s="30">
        <v>117</v>
      </c>
      <c r="C65" s="27">
        <f t="shared" si="0"/>
        <v>148.75</v>
      </c>
      <c r="D65" s="28">
        <v>1.4875</v>
      </c>
      <c r="E65" s="5"/>
    </row>
    <row r="66" spans="1:5">
      <c r="A66" s="31">
        <v>27210</v>
      </c>
      <c r="B66" s="30">
        <v>117.3</v>
      </c>
      <c r="C66" s="27">
        <f t="shared" si="0"/>
        <v>148.75</v>
      </c>
      <c r="D66" s="28">
        <v>1.4875</v>
      </c>
      <c r="E66" s="5"/>
    </row>
    <row r="67" spans="1:5">
      <c r="A67" s="13">
        <v>27241</v>
      </c>
      <c r="B67" s="30">
        <v>118.8</v>
      </c>
      <c r="C67" s="27">
        <f t="shared" si="0"/>
        <v>148.75</v>
      </c>
      <c r="D67" s="28">
        <v>1.4875</v>
      </c>
      <c r="E67" s="5"/>
    </row>
    <row r="68" spans="1:5">
      <c r="A68" s="13">
        <v>27272</v>
      </c>
      <c r="B68" s="30">
        <v>120.5</v>
      </c>
      <c r="C68" s="27">
        <f t="shared" si="0"/>
        <v>148.75</v>
      </c>
      <c r="D68" s="28">
        <v>1.4875</v>
      </c>
      <c r="E68" s="5"/>
    </row>
    <row r="69" spans="1:5">
      <c r="A69" s="13">
        <v>27302</v>
      </c>
      <c r="B69" s="30">
        <v>105.3</v>
      </c>
      <c r="C69" s="27">
        <f t="shared" si="0"/>
        <v>131.03</v>
      </c>
      <c r="D69" s="28">
        <v>1.3103</v>
      </c>
      <c r="E69" s="5"/>
    </row>
    <row r="70" spans="1:5">
      <c r="A70" s="31">
        <v>27333</v>
      </c>
      <c r="B70" s="30">
        <v>105.3</v>
      </c>
      <c r="C70" s="27">
        <f t="shared" si="0"/>
        <v>131.05000000000001</v>
      </c>
      <c r="D70" s="28">
        <v>1.3105</v>
      </c>
      <c r="E70" s="5"/>
    </row>
    <row r="71" spans="1:5">
      <c r="A71" s="13">
        <v>27363</v>
      </c>
      <c r="B71" s="30">
        <v>105.3</v>
      </c>
      <c r="C71" s="27">
        <f t="shared" ref="C71:C134" si="1">IF(OR(D71=0,D71=" "),NA(),D71*100)</f>
        <v>131.62</v>
      </c>
      <c r="D71" s="28">
        <v>1.3162</v>
      </c>
      <c r="E71" s="5"/>
    </row>
    <row r="72" spans="1:5">
      <c r="A72" s="13">
        <v>27394</v>
      </c>
      <c r="B72" s="30">
        <v>105.3</v>
      </c>
      <c r="C72" s="27">
        <f t="shared" si="1"/>
        <v>132.69999999999999</v>
      </c>
      <c r="D72" s="28">
        <v>1.327</v>
      </c>
      <c r="E72" s="5"/>
    </row>
    <row r="73" spans="1:5">
      <c r="A73" s="13">
        <v>27425</v>
      </c>
      <c r="B73" s="30">
        <v>105.3</v>
      </c>
      <c r="C73" s="27">
        <f t="shared" si="1"/>
        <v>133.84</v>
      </c>
      <c r="D73" s="28">
        <v>1.3384</v>
      </c>
      <c r="E73" s="5"/>
    </row>
    <row r="74" spans="1:5">
      <c r="A74" s="31">
        <v>27453</v>
      </c>
      <c r="B74" s="30">
        <v>105.3</v>
      </c>
      <c r="C74" s="27">
        <f t="shared" si="1"/>
        <v>136.66</v>
      </c>
      <c r="D74" s="28">
        <v>1.3666</v>
      </c>
      <c r="E74" s="5"/>
    </row>
    <row r="75" spans="1:5">
      <c r="A75" s="13">
        <v>27484</v>
      </c>
      <c r="B75" s="30">
        <v>105.3</v>
      </c>
      <c r="C75" s="27">
        <f t="shared" si="1"/>
        <v>135.37</v>
      </c>
      <c r="D75" s="28">
        <v>1.3536999999999999</v>
      </c>
      <c r="E75" s="5"/>
    </row>
    <row r="76" spans="1:5">
      <c r="A76" s="13">
        <v>27514</v>
      </c>
      <c r="B76" s="30">
        <v>105.3</v>
      </c>
      <c r="C76" s="27">
        <f t="shared" si="1"/>
        <v>134.1</v>
      </c>
      <c r="D76" s="28">
        <v>1.341</v>
      </c>
      <c r="E76" s="5"/>
    </row>
    <row r="77" spans="1:5">
      <c r="A77" s="13">
        <v>27545</v>
      </c>
      <c r="B77" s="30">
        <v>105.3</v>
      </c>
      <c r="C77" s="27">
        <f t="shared" si="1"/>
        <v>134.32</v>
      </c>
      <c r="D77" s="28">
        <v>1.3431999999999999</v>
      </c>
      <c r="E77" s="5"/>
    </row>
    <row r="78" spans="1:5">
      <c r="A78" s="31">
        <v>27575</v>
      </c>
      <c r="B78" s="30">
        <v>105.3</v>
      </c>
      <c r="C78" s="27">
        <f t="shared" si="1"/>
        <v>132.58000000000001</v>
      </c>
      <c r="D78" s="28">
        <v>1.3258000000000001</v>
      </c>
      <c r="E78" s="5"/>
    </row>
    <row r="79" spans="1:5">
      <c r="A79" s="13">
        <v>27606</v>
      </c>
      <c r="B79" s="30">
        <v>105.3</v>
      </c>
      <c r="C79" s="27">
        <f t="shared" si="1"/>
        <v>129.77000000000001</v>
      </c>
      <c r="D79" s="28">
        <v>1.2977000000000001</v>
      </c>
      <c r="E79" s="5"/>
    </row>
    <row r="80" spans="1:5">
      <c r="A80" s="13">
        <v>27637</v>
      </c>
      <c r="B80" s="30">
        <v>105.3</v>
      </c>
      <c r="C80" s="27">
        <f t="shared" si="1"/>
        <v>127.94000000000001</v>
      </c>
      <c r="D80" s="28">
        <v>1.2794000000000001</v>
      </c>
      <c r="E80" s="5"/>
    </row>
    <row r="81" spans="1:5">
      <c r="A81" s="13">
        <v>27667</v>
      </c>
      <c r="B81" s="30">
        <v>105.3</v>
      </c>
      <c r="C81" s="27">
        <f t="shared" si="1"/>
        <v>125.6</v>
      </c>
      <c r="D81" s="28">
        <v>1.256</v>
      </c>
      <c r="E81" s="5"/>
    </row>
    <row r="82" spans="1:5">
      <c r="A82" s="31">
        <v>27698</v>
      </c>
      <c r="B82" s="30">
        <v>105.3</v>
      </c>
      <c r="C82" s="27">
        <f t="shared" si="1"/>
        <v>127.1</v>
      </c>
      <c r="D82" s="28">
        <v>1.2709999999999999</v>
      </c>
      <c r="E82" s="5"/>
    </row>
    <row r="83" spans="1:5">
      <c r="A83" s="13">
        <v>27728</v>
      </c>
      <c r="B83" s="30">
        <v>105.3</v>
      </c>
      <c r="C83" s="27">
        <f t="shared" si="1"/>
        <v>125.94000000000001</v>
      </c>
      <c r="D83" s="28">
        <v>1.2594000000000001</v>
      </c>
      <c r="E83" s="5"/>
    </row>
    <row r="84" spans="1:5">
      <c r="A84" s="13">
        <v>27759</v>
      </c>
      <c r="B84" s="30">
        <v>105.3</v>
      </c>
      <c r="C84" s="27">
        <f t="shared" si="1"/>
        <v>125.71000000000001</v>
      </c>
      <c r="D84" s="28">
        <v>1.2571000000000001</v>
      </c>
      <c r="E84" s="5"/>
    </row>
    <row r="85" spans="1:5">
      <c r="A85" s="13">
        <v>27790</v>
      </c>
      <c r="B85" s="30">
        <v>105.3</v>
      </c>
      <c r="C85" s="27">
        <f t="shared" si="1"/>
        <v>125.88</v>
      </c>
      <c r="D85" s="28">
        <v>1.2587999999999999</v>
      </c>
      <c r="E85" s="5"/>
    </row>
    <row r="86" spans="1:5">
      <c r="A86" s="31">
        <v>27819</v>
      </c>
      <c r="B86" s="30">
        <v>105.3</v>
      </c>
      <c r="C86" s="27">
        <f t="shared" si="1"/>
        <v>126.07</v>
      </c>
      <c r="D86" s="28">
        <v>1.2606999999999999</v>
      </c>
      <c r="E86" s="5"/>
    </row>
    <row r="87" spans="1:5">
      <c r="A87" s="13">
        <v>27850</v>
      </c>
      <c r="B87" s="30">
        <v>105.3</v>
      </c>
      <c r="C87" s="27">
        <f t="shared" si="1"/>
        <v>124.86</v>
      </c>
      <c r="D87" s="28">
        <v>1.2485999999999999</v>
      </c>
      <c r="E87" s="5"/>
    </row>
    <row r="88" spans="1:5">
      <c r="A88" s="13">
        <v>27880</v>
      </c>
      <c r="B88" s="30">
        <v>105.3</v>
      </c>
      <c r="C88" s="27">
        <f t="shared" si="1"/>
        <v>123.9</v>
      </c>
      <c r="D88" s="28">
        <v>1.2390000000000001</v>
      </c>
      <c r="E88" s="5"/>
    </row>
    <row r="89" spans="1:5">
      <c r="A89" s="13">
        <v>27911</v>
      </c>
      <c r="B89" s="30">
        <v>105.3</v>
      </c>
      <c r="C89" s="27">
        <f t="shared" si="1"/>
        <v>122.71000000000001</v>
      </c>
      <c r="D89" s="28">
        <v>1.2271000000000001</v>
      </c>
      <c r="E89" s="5"/>
    </row>
    <row r="90" spans="1:5">
      <c r="A90" s="31">
        <v>27941</v>
      </c>
      <c r="B90" s="30">
        <v>105.3</v>
      </c>
      <c r="C90" s="27">
        <f t="shared" si="1"/>
        <v>123.56</v>
      </c>
      <c r="D90" s="28">
        <v>1.2356</v>
      </c>
      <c r="E90" s="5"/>
    </row>
    <row r="91" spans="1:5">
      <c r="A91" s="13">
        <v>27972</v>
      </c>
      <c r="B91" s="30">
        <v>105.3</v>
      </c>
      <c r="C91" s="27">
        <f t="shared" si="1"/>
        <v>124.07</v>
      </c>
      <c r="D91" s="28">
        <v>1.2406999999999999</v>
      </c>
      <c r="E91" s="5"/>
    </row>
    <row r="92" spans="1:5">
      <c r="A92" s="13">
        <v>28003</v>
      </c>
      <c r="B92" s="30">
        <v>105.3</v>
      </c>
      <c r="C92" s="27">
        <f t="shared" si="1"/>
        <v>124.62</v>
      </c>
      <c r="D92" s="28">
        <v>1.2462</v>
      </c>
      <c r="E92" s="5"/>
    </row>
    <row r="93" spans="1:5">
      <c r="A93" s="13">
        <v>28033</v>
      </c>
      <c r="B93" s="30">
        <v>105.3</v>
      </c>
      <c r="C93" s="27">
        <f t="shared" si="1"/>
        <v>123.73</v>
      </c>
      <c r="D93" s="28">
        <v>1.2373000000000001</v>
      </c>
      <c r="E93" s="5"/>
    </row>
    <row r="94" spans="1:5">
      <c r="A94" s="31">
        <v>28064</v>
      </c>
      <c r="B94" s="30">
        <v>105.3</v>
      </c>
      <c r="C94" s="27">
        <f t="shared" si="1"/>
        <v>122.61</v>
      </c>
      <c r="D94" s="28">
        <v>1.2261</v>
      </c>
      <c r="E94" s="5"/>
    </row>
    <row r="95" spans="1:5">
      <c r="A95" s="13">
        <v>28094</v>
      </c>
      <c r="B95" s="30">
        <v>86.9</v>
      </c>
      <c r="C95" s="27">
        <f t="shared" si="1"/>
        <v>101.23</v>
      </c>
      <c r="D95" s="28">
        <v>1.0123</v>
      </c>
      <c r="E95" s="5"/>
    </row>
    <row r="96" spans="1:5">
      <c r="A96" s="13">
        <v>28125</v>
      </c>
      <c r="B96" s="30">
        <v>92.2</v>
      </c>
      <c r="C96" s="27">
        <f t="shared" si="1"/>
        <v>108.64</v>
      </c>
      <c r="D96" s="28">
        <v>1.0864</v>
      </c>
      <c r="E96" s="5"/>
    </row>
    <row r="97" spans="1:5">
      <c r="A97" s="13">
        <v>28156</v>
      </c>
      <c r="B97" s="30">
        <v>92.2</v>
      </c>
      <c r="C97" s="27">
        <f t="shared" si="1"/>
        <v>108.7</v>
      </c>
      <c r="D97" s="28">
        <v>1.087</v>
      </c>
      <c r="E97" s="5"/>
    </row>
    <row r="98" spans="1:5">
      <c r="A98" s="31">
        <v>28184</v>
      </c>
      <c r="B98" s="30">
        <v>92.5</v>
      </c>
      <c r="C98" s="27">
        <f t="shared" si="1"/>
        <v>109.67</v>
      </c>
      <c r="D98" s="28">
        <v>1.0967</v>
      </c>
      <c r="E98" s="5"/>
    </row>
    <row r="99" spans="1:5">
      <c r="A99" s="13">
        <v>28215</v>
      </c>
      <c r="B99" s="30">
        <v>92.5</v>
      </c>
      <c r="C99" s="27">
        <f t="shared" si="1"/>
        <v>110.31</v>
      </c>
      <c r="D99" s="28">
        <v>1.1031</v>
      </c>
      <c r="E99" s="5"/>
    </row>
    <row r="100" spans="1:5">
      <c r="A100" s="13">
        <v>28245</v>
      </c>
      <c r="B100" s="30">
        <v>92.5</v>
      </c>
      <c r="C100" s="27">
        <f t="shared" si="1"/>
        <v>110.45</v>
      </c>
      <c r="D100" s="28">
        <v>1.1045</v>
      </c>
      <c r="E100" s="5"/>
    </row>
    <row r="101" spans="1:5">
      <c r="A101" s="13">
        <v>28276</v>
      </c>
      <c r="B101" s="30">
        <v>92.5</v>
      </c>
      <c r="C101" s="27">
        <f t="shared" si="1"/>
        <v>110.39000000000001</v>
      </c>
      <c r="D101" s="28">
        <v>1.1039000000000001</v>
      </c>
      <c r="E101" s="5"/>
    </row>
    <row r="102" spans="1:5">
      <c r="A102" s="31">
        <v>28306</v>
      </c>
      <c r="B102" s="30">
        <v>92.5</v>
      </c>
      <c r="C102" s="27">
        <f t="shared" si="1"/>
        <v>111.55</v>
      </c>
      <c r="D102" s="28">
        <v>1.1154999999999999</v>
      </c>
      <c r="E102" s="5"/>
    </row>
    <row r="103" spans="1:5">
      <c r="A103" s="13">
        <v>28337</v>
      </c>
      <c r="B103" s="30">
        <v>92.5</v>
      </c>
      <c r="C103" s="27">
        <f t="shared" si="1"/>
        <v>112.25</v>
      </c>
      <c r="D103" s="28">
        <v>1.1225000000000001</v>
      </c>
      <c r="E103" s="5"/>
    </row>
    <row r="104" spans="1:5">
      <c r="A104" s="13">
        <v>28368</v>
      </c>
      <c r="B104" s="30">
        <v>91.5</v>
      </c>
      <c r="C104" s="27">
        <f t="shared" si="1"/>
        <v>110.50999999999999</v>
      </c>
      <c r="D104" s="28">
        <v>1.1051</v>
      </c>
      <c r="E104" s="5"/>
    </row>
    <row r="105" spans="1:5">
      <c r="A105" s="13">
        <v>28398</v>
      </c>
      <c r="B105" s="30">
        <v>91.5</v>
      </c>
      <c r="C105" s="27">
        <f t="shared" si="1"/>
        <v>110.75999999999999</v>
      </c>
      <c r="D105" s="28">
        <v>1.1075999999999999</v>
      </c>
      <c r="E105" s="5"/>
    </row>
    <row r="106" spans="1:5">
      <c r="A106" s="31">
        <v>28429</v>
      </c>
      <c r="B106" s="30">
        <v>90.9</v>
      </c>
      <c r="C106" s="27">
        <f t="shared" si="1"/>
        <v>112.36</v>
      </c>
      <c r="D106" s="28">
        <v>1.1235999999999999</v>
      </c>
      <c r="E106" s="5"/>
    </row>
    <row r="107" spans="1:5">
      <c r="A107" s="13">
        <v>28459</v>
      </c>
      <c r="B107" s="30">
        <v>90</v>
      </c>
      <c r="C107" s="27">
        <f t="shared" si="1"/>
        <v>112.74</v>
      </c>
      <c r="D107" s="28">
        <v>1.1274</v>
      </c>
      <c r="E107" s="5"/>
    </row>
    <row r="108" spans="1:5">
      <c r="A108" s="13">
        <v>28490</v>
      </c>
      <c r="B108" s="30">
        <v>89.4</v>
      </c>
      <c r="C108" s="27">
        <f t="shared" si="1"/>
        <v>114.14</v>
      </c>
      <c r="D108" s="28">
        <v>1.1414</v>
      </c>
      <c r="E108" s="5"/>
    </row>
    <row r="109" spans="1:5">
      <c r="A109" s="13">
        <v>28521</v>
      </c>
      <c r="B109" s="30">
        <v>89.2</v>
      </c>
      <c r="C109" s="27">
        <f t="shared" si="1"/>
        <v>113.82000000000001</v>
      </c>
      <c r="D109" s="28">
        <v>1.1382000000000001</v>
      </c>
      <c r="E109" s="5"/>
    </row>
    <row r="110" spans="1:5">
      <c r="A110" s="31">
        <v>28549</v>
      </c>
      <c r="B110" s="30">
        <v>88.5</v>
      </c>
      <c r="C110" s="27">
        <f t="shared" si="1"/>
        <v>113.65</v>
      </c>
      <c r="D110" s="28">
        <v>1.1365000000000001</v>
      </c>
      <c r="E110" s="5"/>
    </row>
    <row r="111" spans="1:5">
      <c r="A111" s="13">
        <v>28580</v>
      </c>
      <c r="B111" s="30">
        <v>87.5</v>
      </c>
      <c r="C111" s="27">
        <f t="shared" si="1"/>
        <v>114.31</v>
      </c>
      <c r="D111" s="28">
        <v>1.1431</v>
      </c>
      <c r="E111" s="5"/>
    </row>
    <row r="112" spans="1:5">
      <c r="A112" s="13">
        <v>28610</v>
      </c>
      <c r="B112" s="30">
        <v>87.5</v>
      </c>
      <c r="C112" s="27">
        <f t="shared" si="1"/>
        <v>113.62</v>
      </c>
      <c r="D112" s="28">
        <v>1.1362000000000001</v>
      </c>
      <c r="E112" s="5"/>
    </row>
    <row r="113" spans="1:5">
      <c r="A113" s="13">
        <v>28641</v>
      </c>
      <c r="B113" s="30">
        <v>87.3</v>
      </c>
      <c r="C113" s="27">
        <f t="shared" si="1"/>
        <v>113.02000000000001</v>
      </c>
      <c r="D113" s="28">
        <v>1.1302000000000001</v>
      </c>
      <c r="E113" s="5"/>
    </row>
    <row r="114" spans="1:5">
      <c r="A114" s="31">
        <v>28671</v>
      </c>
      <c r="B114" s="30">
        <v>86.2</v>
      </c>
      <c r="C114" s="27">
        <f t="shared" si="1"/>
        <v>114.75</v>
      </c>
      <c r="D114" s="28">
        <v>1.1475</v>
      </c>
      <c r="E114" s="5"/>
    </row>
    <row r="115" spans="1:5">
      <c r="A115" s="13">
        <v>28702</v>
      </c>
      <c r="B115" s="30">
        <v>84.7</v>
      </c>
      <c r="C115" s="27">
        <f t="shared" si="1"/>
        <v>115.51</v>
      </c>
      <c r="D115" s="28">
        <v>1.1551</v>
      </c>
      <c r="E115" s="5"/>
    </row>
    <row r="116" spans="1:5">
      <c r="A116" s="13">
        <v>28733</v>
      </c>
      <c r="B116" s="30">
        <v>83.7</v>
      </c>
      <c r="C116" s="27">
        <f t="shared" si="1"/>
        <v>115.21</v>
      </c>
      <c r="D116" s="28">
        <v>1.1520999999999999</v>
      </c>
      <c r="E116" s="5"/>
    </row>
    <row r="117" spans="1:5">
      <c r="A117" s="13">
        <v>28763</v>
      </c>
      <c r="B117" s="30">
        <v>83.6</v>
      </c>
      <c r="C117" s="27">
        <f t="shared" si="1"/>
        <v>115.66000000000001</v>
      </c>
      <c r="D117" s="28">
        <v>1.1566000000000001</v>
      </c>
      <c r="E117" s="5"/>
    </row>
    <row r="118" spans="1:5">
      <c r="A118" s="31">
        <v>28794</v>
      </c>
      <c r="B118" s="30">
        <v>82.2</v>
      </c>
      <c r="C118" s="27">
        <f t="shared" si="1"/>
        <v>118.91000000000001</v>
      </c>
      <c r="D118" s="28">
        <v>1.1891</v>
      </c>
      <c r="E118" s="5"/>
    </row>
    <row r="119" spans="1:5">
      <c r="A119" s="13">
        <v>28824</v>
      </c>
      <c r="B119" s="30">
        <v>83.2</v>
      </c>
      <c r="C119" s="27">
        <f t="shared" si="1"/>
        <v>113.63000000000001</v>
      </c>
      <c r="D119" s="28">
        <v>1.1363000000000001</v>
      </c>
      <c r="E119" s="5"/>
    </row>
    <row r="120" spans="1:5">
      <c r="A120" s="13">
        <v>28855</v>
      </c>
      <c r="B120" s="30">
        <v>82.7</v>
      </c>
      <c r="C120" s="27">
        <f t="shared" si="1"/>
        <v>115.05000000000001</v>
      </c>
      <c r="D120" s="28">
        <v>1.1505000000000001</v>
      </c>
      <c r="E120" s="5"/>
    </row>
    <row r="121" spans="1:5">
      <c r="A121" s="13">
        <v>28886</v>
      </c>
      <c r="B121" s="30">
        <v>82.8</v>
      </c>
      <c r="C121" s="27">
        <f t="shared" si="1"/>
        <v>113.34</v>
      </c>
      <c r="D121" s="28">
        <v>1.1334</v>
      </c>
      <c r="E121" s="5"/>
    </row>
    <row r="122" spans="1:5">
      <c r="A122" s="31">
        <v>28914</v>
      </c>
      <c r="B122" s="30">
        <v>82.4</v>
      </c>
      <c r="C122" s="27">
        <f t="shared" si="1"/>
        <v>112.83000000000001</v>
      </c>
      <c r="D122" s="28">
        <v>1.1283000000000001</v>
      </c>
      <c r="E122" s="5"/>
    </row>
    <row r="123" spans="1:5">
      <c r="A123" s="13">
        <v>28945</v>
      </c>
      <c r="B123" s="30">
        <v>82.3</v>
      </c>
      <c r="C123" s="27">
        <f t="shared" si="1"/>
        <v>111.82000000000001</v>
      </c>
      <c r="D123" s="28">
        <v>1.1182000000000001</v>
      </c>
      <c r="E123" s="5"/>
    </row>
    <row r="124" spans="1:5">
      <c r="A124" s="13">
        <v>28975</v>
      </c>
      <c r="B124" s="30">
        <v>82.8</v>
      </c>
      <c r="C124" s="27">
        <f t="shared" si="1"/>
        <v>110.24000000000001</v>
      </c>
      <c r="D124" s="28">
        <v>1.1024</v>
      </c>
      <c r="E124" s="5"/>
    </row>
    <row r="125" spans="1:5">
      <c r="A125" s="13">
        <v>29006</v>
      </c>
      <c r="B125" s="30">
        <v>83.1</v>
      </c>
      <c r="C125" s="27">
        <f t="shared" si="1"/>
        <v>110.48</v>
      </c>
      <c r="D125" s="28">
        <v>1.1048</v>
      </c>
      <c r="E125" s="5"/>
    </row>
    <row r="126" spans="1:5">
      <c r="A126" s="31">
        <v>29036</v>
      </c>
      <c r="B126" s="30">
        <v>83.1</v>
      </c>
      <c r="C126" s="27">
        <f t="shared" si="1"/>
        <v>112.11</v>
      </c>
      <c r="D126" s="28">
        <v>1.1211</v>
      </c>
      <c r="E126" s="5"/>
    </row>
    <row r="127" spans="1:5">
      <c r="A127" s="13">
        <v>29067</v>
      </c>
      <c r="B127" s="30">
        <v>83.3</v>
      </c>
      <c r="C127" s="27">
        <f t="shared" si="1"/>
        <v>113.02000000000001</v>
      </c>
      <c r="D127" s="28">
        <v>1.1302000000000001</v>
      </c>
      <c r="E127" s="5"/>
    </row>
    <row r="128" spans="1:5">
      <c r="A128" s="13">
        <v>29098</v>
      </c>
      <c r="B128" s="30">
        <v>83.5</v>
      </c>
      <c r="C128" s="27">
        <f t="shared" si="1"/>
        <v>112.84</v>
      </c>
      <c r="D128" s="28">
        <v>1.1284000000000001</v>
      </c>
      <c r="E128" s="5"/>
    </row>
    <row r="129" spans="1:5">
      <c r="A129" s="13">
        <v>29128</v>
      </c>
      <c r="B129" s="30">
        <v>83.5</v>
      </c>
      <c r="C129" s="27">
        <f t="shared" si="1"/>
        <v>112.97999999999999</v>
      </c>
      <c r="D129" s="28">
        <v>1.1297999999999999</v>
      </c>
      <c r="E129" s="5"/>
    </row>
    <row r="130" spans="1:5">
      <c r="A130" s="31">
        <v>29159</v>
      </c>
      <c r="B130" s="30">
        <v>83.8</v>
      </c>
      <c r="C130" s="27">
        <f t="shared" si="1"/>
        <v>109.74</v>
      </c>
      <c r="D130" s="28">
        <v>1.0973999999999999</v>
      </c>
      <c r="E130" s="5"/>
    </row>
    <row r="131" spans="1:5">
      <c r="A131" s="13">
        <v>29189</v>
      </c>
      <c r="B131" s="30">
        <v>83.6</v>
      </c>
      <c r="C131" s="27">
        <f t="shared" si="1"/>
        <v>109.42</v>
      </c>
      <c r="D131" s="28">
        <v>1.0942000000000001</v>
      </c>
      <c r="E131" s="5"/>
    </row>
    <row r="132" spans="1:5">
      <c r="A132" s="13">
        <v>29220</v>
      </c>
      <c r="B132" s="30">
        <v>83.3</v>
      </c>
      <c r="C132" s="27">
        <f t="shared" si="1"/>
        <v>110.55</v>
      </c>
      <c r="D132" s="28">
        <v>1.1054999999999999</v>
      </c>
      <c r="E132" s="5"/>
    </row>
    <row r="133" spans="1:5">
      <c r="A133" s="13">
        <v>29251</v>
      </c>
      <c r="B133" s="30">
        <v>83.2</v>
      </c>
      <c r="C133" s="27">
        <f t="shared" si="1"/>
        <v>110.69</v>
      </c>
      <c r="D133" s="28">
        <v>1.1069</v>
      </c>
      <c r="E133" s="5"/>
    </row>
    <row r="134" spans="1:5">
      <c r="A134" s="31">
        <v>29280</v>
      </c>
      <c r="B134" s="30">
        <v>83.5</v>
      </c>
      <c r="C134" s="27">
        <f t="shared" si="1"/>
        <v>109.87</v>
      </c>
      <c r="D134" s="28">
        <v>1.0987</v>
      </c>
      <c r="E134" s="5"/>
    </row>
    <row r="135" spans="1:5">
      <c r="A135" s="13">
        <v>29311</v>
      </c>
      <c r="B135" s="30">
        <v>84.4</v>
      </c>
      <c r="C135" s="27">
        <f t="shared" ref="C135:C198" si="2">IF(OR(D135=0,D135=" "),NA(),D135*100)</f>
        <v>108.31</v>
      </c>
      <c r="D135" s="28">
        <v>1.0831</v>
      </c>
      <c r="E135" s="5"/>
    </row>
    <row r="136" spans="1:5">
      <c r="A136" s="13">
        <v>29341</v>
      </c>
      <c r="B136" s="30">
        <v>84.5</v>
      </c>
      <c r="C136" s="27">
        <f t="shared" si="2"/>
        <v>111.45</v>
      </c>
      <c r="D136" s="28">
        <v>1.1145</v>
      </c>
      <c r="E136" s="5"/>
    </row>
    <row r="137" spans="1:5">
      <c r="A137" s="13">
        <v>29372</v>
      </c>
      <c r="B137" s="30">
        <v>84.8</v>
      </c>
      <c r="C137" s="27">
        <f t="shared" si="2"/>
        <v>114.26</v>
      </c>
      <c r="D137" s="28">
        <v>1.1426000000000001</v>
      </c>
      <c r="E137" s="5"/>
    </row>
    <row r="138" spans="1:5">
      <c r="A138" s="31">
        <v>29402</v>
      </c>
      <c r="B138" s="30">
        <v>85</v>
      </c>
      <c r="C138" s="27">
        <f t="shared" si="2"/>
        <v>115.75999999999999</v>
      </c>
      <c r="D138" s="28">
        <v>1.1576</v>
      </c>
      <c r="E138" s="5"/>
    </row>
    <row r="139" spans="1:5">
      <c r="A139" s="13">
        <v>29433</v>
      </c>
      <c r="B139" s="30">
        <v>85.5</v>
      </c>
      <c r="C139" s="27">
        <f t="shared" si="2"/>
        <v>115.25000000000001</v>
      </c>
      <c r="D139" s="28">
        <v>1.1525000000000001</v>
      </c>
      <c r="E139" s="5"/>
    </row>
    <row r="140" spans="1:5">
      <c r="A140" s="13">
        <v>29464</v>
      </c>
      <c r="B140" s="30">
        <v>85.8</v>
      </c>
      <c r="C140" s="27">
        <f t="shared" si="2"/>
        <v>116.56</v>
      </c>
      <c r="D140" s="28">
        <v>1.1656</v>
      </c>
      <c r="E140" s="5"/>
    </row>
    <row r="141" spans="1:5">
      <c r="A141" s="13">
        <v>29494</v>
      </c>
      <c r="B141" s="30">
        <v>85.8</v>
      </c>
      <c r="C141" s="27">
        <f t="shared" si="2"/>
        <v>116.9</v>
      </c>
      <c r="D141" s="28">
        <v>1.169</v>
      </c>
      <c r="E141" s="5"/>
    </row>
    <row r="142" spans="1:5">
      <c r="A142" s="31">
        <v>29525</v>
      </c>
      <c r="B142" s="30">
        <v>86.2</v>
      </c>
      <c r="C142" s="27">
        <f t="shared" si="2"/>
        <v>117.26</v>
      </c>
      <c r="D142" s="28">
        <v>1.1726000000000001</v>
      </c>
      <c r="E142" s="5"/>
    </row>
    <row r="143" spans="1:5">
      <c r="A143" s="13">
        <v>29555</v>
      </c>
      <c r="B143" s="30">
        <v>86.8</v>
      </c>
      <c r="C143" s="27">
        <f t="shared" si="2"/>
        <v>116.42999999999999</v>
      </c>
      <c r="D143" s="28">
        <v>1.1642999999999999</v>
      </c>
      <c r="E143" s="5"/>
    </row>
    <row r="144" spans="1:5">
      <c r="A144" s="13">
        <v>29586</v>
      </c>
      <c r="B144" s="30">
        <v>87.1</v>
      </c>
      <c r="C144" s="27">
        <f t="shared" si="2"/>
        <v>118.07000000000001</v>
      </c>
      <c r="D144" s="28">
        <v>1.1807000000000001</v>
      </c>
      <c r="E144" s="5"/>
    </row>
    <row r="145" spans="1:5">
      <c r="A145" s="13">
        <v>29617</v>
      </c>
      <c r="B145" s="30">
        <v>87.5</v>
      </c>
      <c r="C145" s="27">
        <f t="shared" si="2"/>
        <v>117.07000000000001</v>
      </c>
      <c r="D145" s="28">
        <v>1.1707000000000001</v>
      </c>
      <c r="E145" s="5"/>
    </row>
    <row r="146" spans="1:5">
      <c r="A146" s="31">
        <v>29645</v>
      </c>
      <c r="B146" s="30">
        <v>88.2</v>
      </c>
      <c r="C146" s="27">
        <f t="shared" si="2"/>
        <v>115.66000000000001</v>
      </c>
      <c r="D146" s="28">
        <v>1.1566000000000001</v>
      </c>
      <c r="E146" s="5"/>
    </row>
    <row r="147" spans="1:5">
      <c r="A147" s="13">
        <v>29676</v>
      </c>
      <c r="B147" s="30">
        <v>88.8</v>
      </c>
      <c r="C147" s="27">
        <f t="shared" si="2"/>
        <v>116.84</v>
      </c>
      <c r="D147" s="28">
        <v>1.1684000000000001</v>
      </c>
      <c r="E147" s="5"/>
    </row>
    <row r="148" spans="1:5">
      <c r="A148" s="13">
        <v>29706</v>
      </c>
      <c r="B148" s="30">
        <v>89.5</v>
      </c>
      <c r="C148" s="27">
        <f t="shared" si="2"/>
        <v>115.05000000000001</v>
      </c>
      <c r="D148" s="28">
        <v>1.1505000000000001</v>
      </c>
      <c r="E148" s="5"/>
    </row>
    <row r="149" spans="1:5">
      <c r="A149" s="13">
        <v>29737</v>
      </c>
      <c r="B149" s="30">
        <v>90.8</v>
      </c>
      <c r="C149" s="27">
        <f t="shared" si="2"/>
        <v>113.85000000000001</v>
      </c>
      <c r="D149" s="28">
        <v>1.1385000000000001</v>
      </c>
      <c r="E149" s="5"/>
    </row>
    <row r="150" spans="1:5">
      <c r="A150" s="31">
        <v>29767</v>
      </c>
      <c r="B150" s="30">
        <v>92.9</v>
      </c>
      <c r="C150" s="27">
        <f t="shared" si="2"/>
        <v>114.8</v>
      </c>
      <c r="D150" s="28">
        <v>1.1479999999999999</v>
      </c>
      <c r="E150" s="5"/>
    </row>
    <row r="151" spans="1:5">
      <c r="A151" s="13">
        <v>29798</v>
      </c>
      <c r="B151" s="30">
        <v>94.2</v>
      </c>
      <c r="C151" s="27">
        <f t="shared" si="2"/>
        <v>113.55999999999999</v>
      </c>
      <c r="D151" s="28">
        <v>1.1355999999999999</v>
      </c>
      <c r="E151" s="5"/>
    </row>
    <row r="152" spans="1:5">
      <c r="A152" s="13">
        <v>29829</v>
      </c>
      <c r="B152" s="30">
        <v>94.4</v>
      </c>
      <c r="C152" s="27">
        <f t="shared" si="2"/>
        <v>115.08</v>
      </c>
      <c r="D152" s="28">
        <v>1.1508</v>
      </c>
      <c r="E152" s="5"/>
    </row>
    <row r="153" spans="1:5">
      <c r="A153" s="13">
        <v>29859</v>
      </c>
      <c r="B153" s="30">
        <v>93.8</v>
      </c>
      <c r="C153" s="27">
        <f t="shared" si="2"/>
        <v>114.14</v>
      </c>
      <c r="D153" s="28">
        <v>1.1414</v>
      </c>
      <c r="E153" s="5"/>
    </row>
    <row r="154" spans="1:5">
      <c r="A154" s="31">
        <v>29890</v>
      </c>
      <c r="B154" s="30">
        <v>93</v>
      </c>
      <c r="C154" s="27">
        <f t="shared" si="2"/>
        <v>113.5</v>
      </c>
      <c r="D154" s="28">
        <v>1.135</v>
      </c>
      <c r="E154" s="5"/>
    </row>
    <row r="155" spans="1:5">
      <c r="A155" s="13">
        <v>29920</v>
      </c>
      <c r="B155" s="30">
        <v>91.2</v>
      </c>
      <c r="C155" s="27">
        <f t="shared" si="2"/>
        <v>115.14</v>
      </c>
      <c r="D155" s="28">
        <v>1.1514</v>
      </c>
      <c r="E155" s="5"/>
    </row>
    <row r="156" spans="1:5">
      <c r="A156" s="13">
        <v>29951</v>
      </c>
      <c r="B156" s="30">
        <v>90.5</v>
      </c>
      <c r="C156" s="27">
        <f t="shared" si="2"/>
        <v>112.78999999999999</v>
      </c>
      <c r="D156" s="28">
        <v>1.1278999999999999</v>
      </c>
      <c r="E156" s="5"/>
    </row>
    <row r="157" spans="1:5">
      <c r="A157" s="13">
        <v>29982</v>
      </c>
      <c r="B157" s="30">
        <v>90.1</v>
      </c>
      <c r="C157" s="27">
        <f t="shared" si="2"/>
        <v>109.94</v>
      </c>
      <c r="D157" s="28">
        <v>1.0993999999999999</v>
      </c>
      <c r="E157" s="5"/>
    </row>
    <row r="158" spans="1:5">
      <c r="A158" s="31">
        <v>30010</v>
      </c>
      <c r="B158" s="30">
        <v>89.2</v>
      </c>
      <c r="C158" s="27">
        <f t="shared" si="2"/>
        <v>107.4</v>
      </c>
      <c r="D158" s="28">
        <v>1.0740000000000001</v>
      </c>
      <c r="E158" s="5"/>
    </row>
    <row r="159" spans="1:5">
      <c r="A159" s="13">
        <v>30041</v>
      </c>
      <c r="B159" s="30">
        <v>88.8</v>
      </c>
      <c r="C159" s="27">
        <f t="shared" si="2"/>
        <v>105.03</v>
      </c>
      <c r="D159" s="28">
        <v>1.0503</v>
      </c>
      <c r="E159" s="5"/>
    </row>
    <row r="160" spans="1:5">
      <c r="A160" s="13">
        <v>30071</v>
      </c>
      <c r="B160" s="30">
        <v>88.2</v>
      </c>
      <c r="C160" s="27">
        <f t="shared" si="2"/>
        <v>106.08</v>
      </c>
      <c r="D160" s="28">
        <v>1.0608</v>
      </c>
      <c r="E160" s="5"/>
    </row>
    <row r="161" spans="1:5">
      <c r="A161" s="13">
        <v>30102</v>
      </c>
      <c r="B161" s="30">
        <v>88</v>
      </c>
      <c r="C161" s="27">
        <f t="shared" si="2"/>
        <v>104.82000000000001</v>
      </c>
      <c r="D161" s="28">
        <v>1.0482</v>
      </c>
      <c r="E161" s="5"/>
    </row>
    <row r="162" spans="1:5">
      <c r="A162" s="31">
        <v>30132</v>
      </c>
      <c r="B162" s="30">
        <v>88.2</v>
      </c>
      <c r="C162" s="27">
        <f t="shared" si="2"/>
        <v>102.23</v>
      </c>
      <c r="D162" s="28">
        <v>1.0223</v>
      </c>
      <c r="E162" s="5"/>
    </row>
    <row r="163" spans="1:5">
      <c r="A163" s="13">
        <v>30163</v>
      </c>
      <c r="B163" s="30">
        <v>86.1</v>
      </c>
      <c r="C163" s="27">
        <f t="shared" si="2"/>
        <v>99.58</v>
      </c>
      <c r="D163" s="28">
        <v>0.99580000000000002</v>
      </c>
      <c r="E163" s="5"/>
    </row>
    <row r="164" spans="1:5">
      <c r="A164" s="13">
        <v>30194</v>
      </c>
      <c r="B164" s="30">
        <v>84.1</v>
      </c>
      <c r="C164" s="27">
        <f t="shared" si="2"/>
        <v>96.43</v>
      </c>
      <c r="D164" s="28">
        <v>0.96430000000000005</v>
      </c>
      <c r="E164" s="5"/>
    </row>
    <row r="165" spans="1:5">
      <c r="A165" s="13">
        <v>30224</v>
      </c>
      <c r="B165" s="30">
        <v>83.8</v>
      </c>
      <c r="C165" s="27">
        <f t="shared" si="2"/>
        <v>94.93</v>
      </c>
      <c r="D165" s="28">
        <v>0.94930000000000003</v>
      </c>
      <c r="E165" s="5"/>
    </row>
    <row r="166" spans="1:5">
      <c r="A166" s="31">
        <v>30255</v>
      </c>
      <c r="B166" s="30">
        <v>83.9</v>
      </c>
      <c r="C166" s="27">
        <f t="shared" si="2"/>
        <v>93.67</v>
      </c>
      <c r="D166" s="28">
        <v>0.93669999999999998</v>
      </c>
      <c r="E166" s="5"/>
    </row>
    <row r="167" spans="1:5">
      <c r="A167" s="13">
        <v>30285</v>
      </c>
      <c r="B167" s="30">
        <v>83.5</v>
      </c>
      <c r="C167" s="27">
        <f t="shared" si="2"/>
        <v>95.48</v>
      </c>
      <c r="D167" s="28">
        <v>0.95479999999999998</v>
      </c>
      <c r="E167" s="5"/>
    </row>
    <row r="168" spans="1:5">
      <c r="A168" s="13">
        <v>30316</v>
      </c>
      <c r="B168" s="30">
        <v>83.4</v>
      </c>
      <c r="C168" s="27">
        <f t="shared" si="2"/>
        <v>98.06</v>
      </c>
      <c r="D168" s="28">
        <v>0.98060000000000003</v>
      </c>
      <c r="E168" s="5"/>
    </row>
    <row r="169" spans="1:5">
      <c r="A169" s="13">
        <v>30347</v>
      </c>
      <c r="B169" s="30">
        <v>83.6</v>
      </c>
      <c r="C169" s="27">
        <f t="shared" si="2"/>
        <v>97.18</v>
      </c>
      <c r="D169" s="28">
        <v>0.9718</v>
      </c>
      <c r="E169" s="5"/>
    </row>
    <row r="170" spans="1:5">
      <c r="A170" s="31">
        <v>30375</v>
      </c>
      <c r="B170" s="30">
        <v>82.4</v>
      </c>
      <c r="C170" s="27">
        <f t="shared" si="2"/>
        <v>96.06</v>
      </c>
      <c r="D170" s="28">
        <v>0.96060000000000001</v>
      </c>
      <c r="E170" s="5"/>
    </row>
    <row r="171" spans="1:5">
      <c r="A171" s="13">
        <v>30406</v>
      </c>
      <c r="B171" s="30">
        <v>76.099999999999994</v>
      </c>
      <c r="C171" s="27">
        <f t="shared" si="2"/>
        <v>86.29</v>
      </c>
      <c r="D171" s="28">
        <v>0.8629</v>
      </c>
      <c r="E171" s="5"/>
    </row>
    <row r="172" spans="1:5">
      <c r="A172" s="13">
        <v>30436</v>
      </c>
      <c r="B172" s="30">
        <v>76.2</v>
      </c>
      <c r="C172" s="27">
        <f t="shared" si="2"/>
        <v>86.8</v>
      </c>
      <c r="D172" s="28">
        <v>0.86799999999999999</v>
      </c>
      <c r="E172" s="5"/>
    </row>
    <row r="173" spans="1:5">
      <c r="A173" s="13">
        <v>30467</v>
      </c>
      <c r="B173" s="30">
        <v>77.599999999999994</v>
      </c>
      <c r="C173" s="27">
        <f t="shared" si="2"/>
        <v>88.2</v>
      </c>
      <c r="D173" s="28">
        <v>0.88200000000000001</v>
      </c>
      <c r="E173" s="5"/>
    </row>
    <row r="174" spans="1:5">
      <c r="A174" s="31">
        <v>30497</v>
      </c>
      <c r="B174" s="30">
        <v>77.7</v>
      </c>
      <c r="C174" s="27">
        <f t="shared" si="2"/>
        <v>87.45</v>
      </c>
      <c r="D174" s="28">
        <v>0.87450000000000006</v>
      </c>
      <c r="E174" s="5"/>
    </row>
    <row r="175" spans="1:5">
      <c r="A175" s="13">
        <v>30528</v>
      </c>
      <c r="B175" s="30">
        <v>78.8</v>
      </c>
      <c r="C175" s="27">
        <f t="shared" si="2"/>
        <v>88.1</v>
      </c>
      <c r="D175" s="28">
        <v>0.88100000000000001</v>
      </c>
      <c r="E175" s="5"/>
    </row>
    <row r="176" spans="1:5">
      <c r="A176" s="13">
        <v>30559</v>
      </c>
      <c r="B176" s="30">
        <v>79.599999999999994</v>
      </c>
      <c r="C176" s="27">
        <f t="shared" si="2"/>
        <v>87.85</v>
      </c>
      <c r="D176" s="28">
        <v>0.87849999999999995</v>
      </c>
      <c r="E176" s="5"/>
    </row>
    <row r="177" spans="1:5">
      <c r="A177" s="13">
        <v>30589</v>
      </c>
      <c r="B177" s="30">
        <v>80.400000000000006</v>
      </c>
      <c r="C177" s="27">
        <f t="shared" si="2"/>
        <v>89.649999999999991</v>
      </c>
      <c r="D177" s="28">
        <v>0.89649999999999996</v>
      </c>
      <c r="E177" s="5"/>
    </row>
    <row r="178" spans="1:5">
      <c r="A178" s="31">
        <v>30620</v>
      </c>
      <c r="B178" s="30">
        <v>81.7</v>
      </c>
      <c r="C178" s="27">
        <f t="shared" si="2"/>
        <v>91.600000000000009</v>
      </c>
      <c r="D178" s="28">
        <v>0.91600000000000004</v>
      </c>
      <c r="E178" s="5"/>
    </row>
    <row r="179" spans="1:5">
      <c r="A179" s="13">
        <v>30650</v>
      </c>
      <c r="B179" s="30">
        <v>82</v>
      </c>
      <c r="C179" s="27">
        <f t="shared" si="2"/>
        <v>91.28</v>
      </c>
      <c r="D179" s="28">
        <v>0.91279999999999994</v>
      </c>
      <c r="E179" s="5"/>
    </row>
    <row r="180" spans="1:5">
      <c r="A180" s="13">
        <v>30681</v>
      </c>
      <c r="B180" s="30">
        <v>81.099999999999994</v>
      </c>
      <c r="C180" s="27">
        <f t="shared" si="2"/>
        <v>90.2</v>
      </c>
      <c r="D180" s="28">
        <v>0.90200000000000002</v>
      </c>
      <c r="E180" s="5"/>
    </row>
    <row r="181" spans="1:5">
      <c r="A181" s="13">
        <v>30712</v>
      </c>
      <c r="B181" s="30">
        <v>83.5</v>
      </c>
      <c r="C181" s="27">
        <f t="shared" si="2"/>
        <v>91.78</v>
      </c>
      <c r="D181" s="28">
        <v>0.91779999999999995</v>
      </c>
      <c r="E181" s="5"/>
    </row>
    <row r="182" spans="1:5">
      <c r="A182" s="31">
        <v>30741</v>
      </c>
      <c r="B182" s="30">
        <v>84.2</v>
      </c>
      <c r="C182" s="27">
        <f t="shared" si="2"/>
        <v>94.289999999999992</v>
      </c>
      <c r="D182" s="28">
        <v>0.94289999999999996</v>
      </c>
      <c r="E182" s="5"/>
    </row>
    <row r="183" spans="1:5">
      <c r="A183" s="13">
        <v>30772</v>
      </c>
      <c r="B183" s="30">
        <v>82.9</v>
      </c>
      <c r="C183" s="27">
        <f t="shared" si="2"/>
        <v>93.5</v>
      </c>
      <c r="D183" s="28">
        <v>0.93500000000000005</v>
      </c>
      <c r="E183" s="5"/>
    </row>
    <row r="184" spans="1:5">
      <c r="A184" s="13">
        <v>30802</v>
      </c>
      <c r="B184" s="30">
        <v>82.6</v>
      </c>
      <c r="C184" s="27">
        <f t="shared" si="2"/>
        <v>92.01</v>
      </c>
      <c r="D184" s="28">
        <v>0.92010000000000003</v>
      </c>
      <c r="E184" s="5"/>
    </row>
    <row r="185" spans="1:5">
      <c r="A185" s="13">
        <v>30833</v>
      </c>
      <c r="B185" s="30">
        <v>81.599999999999994</v>
      </c>
      <c r="C185" s="27">
        <f t="shared" si="2"/>
        <v>89.92</v>
      </c>
      <c r="D185" s="28">
        <v>0.8992</v>
      </c>
      <c r="E185" s="5"/>
    </row>
    <row r="186" spans="1:5">
      <c r="A186" s="31">
        <v>30863</v>
      </c>
      <c r="B186" s="30">
        <v>79.2</v>
      </c>
      <c r="C186" s="27">
        <f t="shared" si="2"/>
        <v>86.13</v>
      </c>
      <c r="D186" s="28">
        <v>0.86129999999999995</v>
      </c>
      <c r="E186" s="5"/>
    </row>
    <row r="187" spans="1:5">
      <c r="A187" s="13">
        <v>30894</v>
      </c>
      <c r="B187" s="30">
        <v>78.7</v>
      </c>
      <c r="C187" s="27">
        <f t="shared" si="2"/>
        <v>83</v>
      </c>
      <c r="D187" s="28">
        <v>0.83</v>
      </c>
      <c r="E187" s="5"/>
    </row>
    <row r="188" spans="1:5">
      <c r="A188" s="13">
        <v>30925</v>
      </c>
      <c r="B188" s="30">
        <v>80.099999999999994</v>
      </c>
      <c r="C188" s="27">
        <f t="shared" si="2"/>
        <v>84.88</v>
      </c>
      <c r="D188" s="28">
        <v>0.8488</v>
      </c>
      <c r="E188" s="5"/>
    </row>
    <row r="189" spans="1:5">
      <c r="A189" s="13">
        <v>30955</v>
      </c>
      <c r="B189" s="30">
        <v>80.3</v>
      </c>
      <c r="C189" s="27">
        <f t="shared" si="2"/>
        <v>83.3</v>
      </c>
      <c r="D189" s="28">
        <v>0.83299999999999996</v>
      </c>
      <c r="E189" s="5"/>
    </row>
    <row r="190" spans="1:5">
      <c r="A190" s="31">
        <v>30986</v>
      </c>
      <c r="B190" s="30">
        <v>82</v>
      </c>
      <c r="C190" s="27">
        <f t="shared" si="2"/>
        <v>84.87</v>
      </c>
      <c r="D190" s="28">
        <v>0.84870000000000001</v>
      </c>
      <c r="E190" s="5"/>
    </row>
    <row r="191" spans="1:5">
      <c r="A191" s="13">
        <v>31016</v>
      </c>
      <c r="B191" s="30">
        <v>83.5</v>
      </c>
      <c r="C191" s="27">
        <f t="shared" si="2"/>
        <v>85.960000000000008</v>
      </c>
      <c r="D191" s="28">
        <v>0.85960000000000003</v>
      </c>
      <c r="E191" s="5"/>
    </row>
    <row r="192" spans="1:5">
      <c r="A192" s="13">
        <v>31047</v>
      </c>
      <c r="B192" s="30">
        <v>81.3</v>
      </c>
      <c r="C192" s="27">
        <f t="shared" si="2"/>
        <v>82.78</v>
      </c>
      <c r="D192" s="28">
        <v>0.82779999999999998</v>
      </c>
      <c r="E192" s="5"/>
    </row>
    <row r="193" spans="1:5">
      <c r="A193" s="13">
        <v>31078</v>
      </c>
      <c r="B193" s="30">
        <v>80.8</v>
      </c>
      <c r="C193" s="27">
        <f t="shared" si="2"/>
        <v>81.5</v>
      </c>
      <c r="D193" s="28">
        <v>0.81499999999999995</v>
      </c>
      <c r="E193" s="5"/>
    </row>
    <row r="194" spans="1:5">
      <c r="A194" s="31">
        <v>31106</v>
      </c>
      <c r="B194" s="30">
        <v>72.3</v>
      </c>
      <c r="C194" s="27">
        <f t="shared" si="2"/>
        <v>71.38</v>
      </c>
      <c r="D194" s="28">
        <v>0.71379999999999999</v>
      </c>
      <c r="E194" s="5"/>
    </row>
    <row r="195" spans="1:5">
      <c r="A195" s="13">
        <v>31137</v>
      </c>
      <c r="B195" s="30">
        <v>69.2</v>
      </c>
      <c r="C195" s="27">
        <f t="shared" si="2"/>
        <v>70.509999999999991</v>
      </c>
      <c r="D195" s="28">
        <v>0.70509999999999995</v>
      </c>
      <c r="E195" s="5"/>
    </row>
    <row r="196" spans="1:5">
      <c r="A196" s="13">
        <v>31167</v>
      </c>
      <c r="B196" s="30">
        <v>64.2</v>
      </c>
      <c r="C196" s="27">
        <f t="shared" si="2"/>
        <v>65.23</v>
      </c>
      <c r="D196" s="28">
        <v>0.65229999999999999</v>
      </c>
      <c r="E196" s="5"/>
    </row>
    <row r="197" spans="1:5">
      <c r="A197" s="13">
        <v>31198</v>
      </c>
      <c r="B197" s="30">
        <v>64.8</v>
      </c>
      <c r="C197" s="27">
        <f t="shared" si="2"/>
        <v>65.8</v>
      </c>
      <c r="D197" s="28">
        <v>0.65800000000000003</v>
      </c>
      <c r="E197" s="5"/>
    </row>
    <row r="198" spans="1:5">
      <c r="A198" s="31">
        <v>31228</v>
      </c>
      <c r="B198" s="30">
        <v>65</v>
      </c>
      <c r="C198" s="27">
        <f t="shared" si="2"/>
        <v>66.55</v>
      </c>
      <c r="D198" s="28">
        <v>0.66549999999999998</v>
      </c>
      <c r="E198" s="5"/>
    </row>
    <row r="199" spans="1:5">
      <c r="A199" s="13">
        <v>31259</v>
      </c>
      <c r="B199" s="30">
        <v>68.5</v>
      </c>
      <c r="C199" s="27">
        <f t="shared" ref="C199:C262" si="3">IF(OR(D199=0,D199=" "),NA(),D199*100)</f>
        <v>72.709999999999994</v>
      </c>
      <c r="D199" s="28">
        <v>0.72709999999999997</v>
      </c>
      <c r="E199" s="5"/>
    </row>
    <row r="200" spans="1:5">
      <c r="A200" s="13">
        <v>31290</v>
      </c>
      <c r="B200" s="30">
        <v>66.400000000000006</v>
      </c>
      <c r="C200" s="27">
        <f t="shared" si="3"/>
        <v>70.34</v>
      </c>
      <c r="D200" s="28">
        <v>0.70340000000000003</v>
      </c>
      <c r="E200" s="5"/>
    </row>
    <row r="201" spans="1:5">
      <c r="A201" s="13">
        <v>31320</v>
      </c>
      <c r="B201" s="30">
        <v>64.8</v>
      </c>
      <c r="C201" s="27">
        <f t="shared" si="3"/>
        <v>70.77</v>
      </c>
      <c r="D201" s="28">
        <v>0.7077</v>
      </c>
      <c r="E201" s="5"/>
    </row>
    <row r="202" spans="1:5">
      <c r="A202" s="31">
        <v>31351</v>
      </c>
      <c r="B202" s="30">
        <v>63.4</v>
      </c>
      <c r="C202" s="27">
        <f t="shared" si="3"/>
        <v>70.02000000000001</v>
      </c>
      <c r="D202" s="28">
        <v>0.70020000000000004</v>
      </c>
      <c r="E202" s="5"/>
    </row>
    <row r="203" spans="1:5">
      <c r="A203" s="13">
        <v>31381</v>
      </c>
      <c r="B203" s="30">
        <v>60.9</v>
      </c>
      <c r="C203" s="27">
        <f t="shared" si="3"/>
        <v>68.5</v>
      </c>
      <c r="D203" s="28">
        <v>0.68500000000000005</v>
      </c>
      <c r="E203" s="5"/>
    </row>
    <row r="204" spans="1:5">
      <c r="A204" s="13">
        <v>31412</v>
      </c>
      <c r="B204" s="30">
        <v>60.7</v>
      </c>
      <c r="C204" s="27">
        <f t="shared" si="3"/>
        <v>68.089999999999989</v>
      </c>
      <c r="D204" s="28">
        <v>0.68089999999999995</v>
      </c>
      <c r="E204" s="5"/>
    </row>
    <row r="205" spans="1:5">
      <c r="A205" s="13">
        <v>31443</v>
      </c>
      <c r="B205" s="30">
        <v>62.7</v>
      </c>
      <c r="C205" s="27">
        <f t="shared" si="3"/>
        <v>71.55</v>
      </c>
      <c r="D205" s="28">
        <v>0.71550000000000002</v>
      </c>
      <c r="E205" s="5"/>
    </row>
    <row r="206" spans="1:5">
      <c r="A206" s="31">
        <v>31471</v>
      </c>
      <c r="B206" s="30">
        <v>59.8</v>
      </c>
      <c r="C206" s="27">
        <f t="shared" si="3"/>
        <v>70.12</v>
      </c>
      <c r="D206" s="28">
        <v>0.70120000000000005</v>
      </c>
      <c r="E206" s="5"/>
    </row>
    <row r="207" spans="1:5">
      <c r="A207" s="13">
        <v>31502</v>
      </c>
      <c r="B207" s="30">
        <v>61.1</v>
      </c>
      <c r="C207" s="27">
        <f t="shared" si="3"/>
        <v>71.19</v>
      </c>
      <c r="D207" s="28">
        <v>0.71189999999999998</v>
      </c>
      <c r="E207" s="5"/>
    </row>
    <row r="208" spans="1:5">
      <c r="A208" s="13">
        <v>31532</v>
      </c>
      <c r="B208" s="30">
        <v>61.4</v>
      </c>
      <c r="C208" s="27">
        <f t="shared" si="3"/>
        <v>73.91</v>
      </c>
      <c r="D208" s="28">
        <v>0.73909999999999998</v>
      </c>
      <c r="E208" s="5"/>
    </row>
    <row r="209" spans="1:5">
      <c r="A209" s="13">
        <v>31563</v>
      </c>
      <c r="B209" s="30">
        <v>60.7</v>
      </c>
      <c r="C209" s="27">
        <f t="shared" si="3"/>
        <v>71.66</v>
      </c>
      <c r="D209" s="28">
        <v>0.71660000000000001</v>
      </c>
      <c r="E209" s="5"/>
    </row>
    <row r="210" spans="1:5">
      <c r="A210" s="31">
        <v>31593</v>
      </c>
      <c r="B210" s="30">
        <v>56.3</v>
      </c>
      <c r="C210" s="27">
        <f t="shared" si="3"/>
        <v>67.72</v>
      </c>
      <c r="D210" s="28">
        <v>0.67720000000000002</v>
      </c>
      <c r="E210" s="5"/>
    </row>
    <row r="211" spans="1:5">
      <c r="A211" s="13">
        <v>31624</v>
      </c>
      <c r="B211" s="30">
        <v>49.3</v>
      </c>
      <c r="C211" s="27">
        <f t="shared" si="3"/>
        <v>59.8</v>
      </c>
      <c r="D211" s="28">
        <v>0.59799999999999998</v>
      </c>
      <c r="E211" s="5"/>
    </row>
    <row r="212" spans="1:5">
      <c r="A212" s="13">
        <v>31655</v>
      </c>
      <c r="B212" s="30">
        <v>50.3</v>
      </c>
      <c r="C212" s="27">
        <f t="shared" si="3"/>
        <v>60.85</v>
      </c>
      <c r="D212" s="28">
        <v>0.60850000000000004</v>
      </c>
      <c r="E212" s="5"/>
    </row>
    <row r="213" spans="1:5">
      <c r="A213" s="13">
        <v>31685</v>
      </c>
      <c r="B213" s="30">
        <v>51.9</v>
      </c>
      <c r="C213" s="27">
        <f t="shared" si="3"/>
        <v>62.739999999999995</v>
      </c>
      <c r="D213" s="28">
        <v>0.62739999999999996</v>
      </c>
      <c r="E213" s="5"/>
    </row>
    <row r="214" spans="1:5">
      <c r="A214" s="31">
        <v>31716</v>
      </c>
      <c r="B214" s="30">
        <v>54</v>
      </c>
      <c r="C214" s="27">
        <f t="shared" si="3"/>
        <v>64.2</v>
      </c>
      <c r="D214" s="28">
        <v>0.64200000000000002</v>
      </c>
      <c r="E214" s="5"/>
    </row>
    <row r="215" spans="1:5">
      <c r="A215" s="13">
        <v>31746</v>
      </c>
      <c r="B215" s="30">
        <v>54.3</v>
      </c>
      <c r="C215" s="27">
        <f t="shared" si="3"/>
        <v>64.88000000000001</v>
      </c>
      <c r="D215" s="28">
        <v>0.64880000000000004</v>
      </c>
      <c r="E215" s="5"/>
    </row>
    <row r="216" spans="1:5">
      <c r="A216" s="13">
        <v>31777</v>
      </c>
      <c r="B216" s="30">
        <v>55</v>
      </c>
      <c r="C216" s="27">
        <f t="shared" si="3"/>
        <v>66.47999999999999</v>
      </c>
      <c r="D216" s="28">
        <v>0.66479999999999995</v>
      </c>
      <c r="E216" s="5"/>
    </row>
    <row r="217" spans="1:5">
      <c r="A217" s="13">
        <v>31808</v>
      </c>
      <c r="B217" s="30">
        <v>52.8</v>
      </c>
      <c r="C217" s="27">
        <f t="shared" si="3"/>
        <v>66.080000000000013</v>
      </c>
      <c r="D217" s="28">
        <v>0.66080000000000005</v>
      </c>
      <c r="E217" s="5"/>
    </row>
    <row r="218" spans="1:5">
      <c r="A218" s="31">
        <v>31836</v>
      </c>
      <c r="B218" s="30">
        <v>54.1</v>
      </c>
      <c r="C218" s="27">
        <f t="shared" si="3"/>
        <v>67.47999999999999</v>
      </c>
      <c r="D218" s="28">
        <v>0.67479999999999996</v>
      </c>
      <c r="E218" s="5"/>
    </row>
    <row r="219" spans="1:5">
      <c r="A219" s="13">
        <v>31867</v>
      </c>
      <c r="B219" s="30">
        <v>55.4</v>
      </c>
      <c r="C219" s="27">
        <f t="shared" si="3"/>
        <v>70.53</v>
      </c>
      <c r="D219" s="28">
        <v>0.70530000000000004</v>
      </c>
      <c r="E219" s="5"/>
    </row>
    <row r="220" spans="1:5">
      <c r="A220" s="13">
        <v>31897</v>
      </c>
      <c r="B220" s="30">
        <v>54.5</v>
      </c>
      <c r="C220" s="27">
        <f t="shared" si="3"/>
        <v>70.48</v>
      </c>
      <c r="D220" s="28">
        <v>0.70479999999999998</v>
      </c>
      <c r="E220" s="5"/>
    </row>
    <row r="221" spans="1:5">
      <c r="A221" s="13">
        <v>31928</v>
      </c>
      <c r="B221" s="30">
        <v>55.8</v>
      </c>
      <c r="C221" s="27">
        <f t="shared" si="3"/>
        <v>71.37</v>
      </c>
      <c r="D221" s="28">
        <v>0.7137</v>
      </c>
      <c r="E221" s="5"/>
    </row>
    <row r="222" spans="1:5">
      <c r="A222" s="31">
        <v>31958</v>
      </c>
      <c r="B222" s="30">
        <v>56.6</v>
      </c>
      <c r="C222" s="27">
        <f t="shared" si="3"/>
        <v>72.03</v>
      </c>
      <c r="D222" s="28">
        <v>0.72030000000000005</v>
      </c>
      <c r="E222" s="5"/>
    </row>
    <row r="223" spans="1:5">
      <c r="A223" s="13">
        <v>31989</v>
      </c>
      <c r="B223" s="30">
        <v>55.3</v>
      </c>
      <c r="C223" s="27">
        <f t="shared" si="3"/>
        <v>69.78</v>
      </c>
      <c r="D223" s="28">
        <v>0.69779999999999998</v>
      </c>
      <c r="E223" s="5"/>
    </row>
    <row r="224" spans="1:5">
      <c r="A224" s="13">
        <v>32020</v>
      </c>
      <c r="B224" s="30">
        <v>55.2</v>
      </c>
      <c r="C224" s="27">
        <f t="shared" si="3"/>
        <v>71.240000000000009</v>
      </c>
      <c r="D224" s="28">
        <v>0.71240000000000003</v>
      </c>
      <c r="E224" s="5"/>
    </row>
    <row r="225" spans="1:5">
      <c r="A225" s="13">
        <v>32050</v>
      </c>
      <c r="B225" s="30">
        <v>56.2</v>
      </c>
      <c r="C225" s="27">
        <f t="shared" si="3"/>
        <v>71.94</v>
      </c>
      <c r="D225" s="28">
        <v>0.71940000000000004</v>
      </c>
      <c r="E225" s="5"/>
    </row>
    <row r="226" spans="1:5">
      <c r="A226" s="31">
        <v>32081</v>
      </c>
      <c r="B226" s="30">
        <v>51.7</v>
      </c>
      <c r="C226" s="27">
        <f t="shared" si="3"/>
        <v>67.569999999999993</v>
      </c>
      <c r="D226" s="28">
        <v>0.67569999999999997</v>
      </c>
      <c r="E226" s="5"/>
    </row>
    <row r="227" spans="1:5">
      <c r="A227" s="13">
        <v>32111</v>
      </c>
      <c r="B227" s="30">
        <v>52.3</v>
      </c>
      <c r="C227" s="27">
        <f t="shared" si="3"/>
        <v>70.52000000000001</v>
      </c>
      <c r="D227" s="28">
        <v>0.70520000000000005</v>
      </c>
      <c r="E227" s="5"/>
    </row>
    <row r="228" spans="1:5">
      <c r="A228" s="13">
        <v>32142</v>
      </c>
      <c r="B228" s="30">
        <v>52</v>
      </c>
      <c r="C228" s="27">
        <f t="shared" si="3"/>
        <v>72.25</v>
      </c>
      <c r="D228" s="28">
        <v>0.72250000000000003</v>
      </c>
      <c r="E228" s="5"/>
    </row>
    <row r="229" spans="1:5">
      <c r="A229" s="13">
        <v>32173</v>
      </c>
      <c r="B229" s="30">
        <v>52.5</v>
      </c>
      <c r="C229" s="27">
        <f t="shared" si="3"/>
        <v>71.38</v>
      </c>
      <c r="D229" s="28">
        <v>0.71379999999999999</v>
      </c>
      <c r="E229" s="5"/>
    </row>
    <row r="230" spans="1:5">
      <c r="A230" s="31">
        <v>32202</v>
      </c>
      <c r="B230" s="30">
        <v>53.1</v>
      </c>
      <c r="C230" s="27">
        <f t="shared" si="3"/>
        <v>71.98</v>
      </c>
      <c r="D230" s="28">
        <v>0.7198</v>
      </c>
      <c r="E230" s="5"/>
    </row>
    <row r="231" spans="1:5">
      <c r="A231" s="13">
        <v>32233</v>
      </c>
      <c r="B231" s="30">
        <v>53.8</v>
      </c>
      <c r="C231" s="27">
        <f t="shared" si="3"/>
        <v>73.88</v>
      </c>
      <c r="D231" s="28">
        <v>0.73880000000000001</v>
      </c>
      <c r="E231" s="5"/>
    </row>
    <row r="232" spans="1:5">
      <c r="A232" s="13">
        <v>32263</v>
      </c>
      <c r="B232" s="30">
        <v>55.2</v>
      </c>
      <c r="C232" s="27">
        <f t="shared" si="3"/>
        <v>75.849999999999994</v>
      </c>
      <c r="D232" s="28">
        <v>0.75849999999999995</v>
      </c>
      <c r="E232" s="5"/>
    </row>
    <row r="233" spans="1:5">
      <c r="A233" s="13">
        <v>32294</v>
      </c>
      <c r="B233" s="30">
        <v>58.9</v>
      </c>
      <c r="C233" s="27">
        <f t="shared" si="3"/>
        <v>80.510000000000005</v>
      </c>
      <c r="D233" s="28">
        <v>0.80510000000000004</v>
      </c>
      <c r="E233" s="5"/>
    </row>
    <row r="234" spans="1:5">
      <c r="A234" s="31">
        <v>32324</v>
      </c>
      <c r="B234" s="30">
        <v>59.8</v>
      </c>
      <c r="C234" s="27">
        <f t="shared" si="3"/>
        <v>79.400000000000006</v>
      </c>
      <c r="D234" s="28">
        <v>0.79400000000000004</v>
      </c>
      <c r="E234" s="5"/>
    </row>
    <row r="235" spans="1:5">
      <c r="A235" s="13">
        <v>32355</v>
      </c>
      <c r="B235" s="30">
        <v>61</v>
      </c>
      <c r="C235" s="27">
        <f t="shared" si="3"/>
        <v>80.45</v>
      </c>
      <c r="D235" s="28">
        <v>0.80449999999999999</v>
      </c>
      <c r="E235" s="5"/>
    </row>
    <row r="236" spans="1:5">
      <c r="A236" s="13">
        <v>32386</v>
      </c>
      <c r="B236" s="30">
        <v>61.8</v>
      </c>
      <c r="C236" s="27">
        <f t="shared" si="3"/>
        <v>80.69</v>
      </c>
      <c r="D236" s="28">
        <v>0.80689999999999995</v>
      </c>
      <c r="E236" s="5"/>
    </row>
    <row r="237" spans="1:5">
      <c r="A237" s="13">
        <v>32416</v>
      </c>
      <c r="B237" s="30">
        <v>60</v>
      </c>
      <c r="C237" s="27">
        <f t="shared" si="3"/>
        <v>78.290000000000006</v>
      </c>
      <c r="D237" s="28">
        <v>0.78290000000000004</v>
      </c>
      <c r="E237" s="5"/>
    </row>
    <row r="238" spans="1:5">
      <c r="A238" s="31">
        <v>32447</v>
      </c>
      <c r="B238" s="30">
        <v>61.1</v>
      </c>
      <c r="C238" s="27">
        <f t="shared" si="3"/>
        <v>82.56</v>
      </c>
      <c r="D238" s="28">
        <v>0.8256</v>
      </c>
      <c r="E238" s="5"/>
    </row>
    <row r="239" spans="1:5">
      <c r="A239" s="13">
        <v>32477</v>
      </c>
      <c r="B239" s="30">
        <v>63.7</v>
      </c>
      <c r="C239" s="27">
        <f t="shared" si="3"/>
        <v>87.81</v>
      </c>
      <c r="D239" s="28">
        <v>0.87809999999999999</v>
      </c>
      <c r="E239" s="5"/>
    </row>
    <row r="240" spans="1:5">
      <c r="A240" s="13">
        <v>32508</v>
      </c>
      <c r="B240" s="30">
        <v>63.2</v>
      </c>
      <c r="C240" s="27">
        <f t="shared" si="3"/>
        <v>85.55</v>
      </c>
      <c r="D240" s="28">
        <v>0.85550000000000004</v>
      </c>
      <c r="E240" s="5"/>
    </row>
    <row r="241" spans="1:5">
      <c r="A241" s="13">
        <v>32539</v>
      </c>
      <c r="B241" s="30">
        <v>66.7</v>
      </c>
      <c r="C241" s="27">
        <f t="shared" si="3"/>
        <v>88.9</v>
      </c>
      <c r="D241" s="28">
        <v>0.88900000000000001</v>
      </c>
      <c r="E241" s="5"/>
    </row>
    <row r="242" spans="1:5">
      <c r="A242" s="31">
        <v>32567</v>
      </c>
      <c r="B242" s="30">
        <v>59.6</v>
      </c>
      <c r="C242" s="27">
        <f t="shared" si="3"/>
        <v>79.959999999999994</v>
      </c>
      <c r="D242" s="28">
        <v>0.79959999999999998</v>
      </c>
      <c r="E242" s="5"/>
    </row>
    <row r="243" spans="1:5">
      <c r="A243" s="13">
        <v>32598</v>
      </c>
      <c r="B243" s="30">
        <v>62.2</v>
      </c>
      <c r="C243" s="27">
        <f t="shared" si="3"/>
        <v>81.94</v>
      </c>
      <c r="D243" s="28">
        <v>0.81940000000000002</v>
      </c>
      <c r="E243" s="5"/>
    </row>
    <row r="244" spans="1:5">
      <c r="A244" s="13">
        <v>32628</v>
      </c>
      <c r="B244" s="30">
        <v>60</v>
      </c>
      <c r="C244" s="27">
        <f t="shared" si="3"/>
        <v>79.28</v>
      </c>
      <c r="D244" s="28">
        <v>0.79279999999999995</v>
      </c>
      <c r="E244" s="5"/>
    </row>
    <row r="245" spans="1:5">
      <c r="A245" s="13">
        <v>32659</v>
      </c>
      <c r="B245" s="30">
        <v>58.8</v>
      </c>
      <c r="C245" s="27">
        <f t="shared" si="3"/>
        <v>74.839999999999989</v>
      </c>
      <c r="D245" s="28">
        <v>0.74839999999999995</v>
      </c>
      <c r="E245" s="5"/>
    </row>
    <row r="246" spans="1:5">
      <c r="A246" s="31">
        <v>32689</v>
      </c>
      <c r="B246" s="30">
        <v>59.4</v>
      </c>
      <c r="C246" s="27">
        <f t="shared" si="3"/>
        <v>75.53</v>
      </c>
      <c r="D246" s="28">
        <v>0.75529999999999997</v>
      </c>
      <c r="E246" s="5"/>
    </row>
    <row r="247" spans="1:5">
      <c r="A247" s="13">
        <v>32720</v>
      </c>
      <c r="B247" s="30">
        <v>57.8</v>
      </c>
      <c r="C247" s="27">
        <f t="shared" si="3"/>
        <v>75.239999999999995</v>
      </c>
      <c r="D247" s="28">
        <v>0.75239999999999996</v>
      </c>
      <c r="E247" s="5"/>
    </row>
    <row r="248" spans="1:5">
      <c r="A248" s="13">
        <v>32751</v>
      </c>
      <c r="B248" s="30">
        <v>60</v>
      </c>
      <c r="C248" s="27">
        <f t="shared" si="3"/>
        <v>76.559999999999988</v>
      </c>
      <c r="D248" s="28">
        <v>0.76559999999999995</v>
      </c>
      <c r="E248" s="5"/>
    </row>
    <row r="249" spans="1:5">
      <c r="A249" s="13">
        <v>32781</v>
      </c>
      <c r="B249" s="30">
        <v>59.8</v>
      </c>
      <c r="C249" s="27">
        <f t="shared" si="3"/>
        <v>77.64</v>
      </c>
      <c r="D249" s="28">
        <v>0.77639999999999998</v>
      </c>
      <c r="E249" s="5"/>
    </row>
    <row r="250" spans="1:5">
      <c r="A250" s="31">
        <v>32812</v>
      </c>
      <c r="B250" s="30">
        <v>60.7</v>
      </c>
      <c r="C250" s="27">
        <f t="shared" si="3"/>
        <v>78.31</v>
      </c>
      <c r="D250" s="28">
        <v>0.78310000000000002</v>
      </c>
      <c r="E250" s="5"/>
    </row>
    <row r="251" spans="1:5">
      <c r="A251" s="13">
        <v>32842</v>
      </c>
      <c r="B251" s="30">
        <v>60.4</v>
      </c>
      <c r="C251" s="27">
        <f t="shared" si="3"/>
        <v>78.149999999999991</v>
      </c>
      <c r="D251" s="28">
        <v>0.78149999999999997</v>
      </c>
      <c r="E251" s="5"/>
    </row>
    <row r="252" spans="1:5">
      <c r="A252" s="13">
        <v>32873</v>
      </c>
      <c r="B252" s="30">
        <v>61.1</v>
      </c>
      <c r="C252" s="27">
        <f t="shared" si="3"/>
        <v>79.27</v>
      </c>
      <c r="D252" s="28">
        <v>0.79269999999999996</v>
      </c>
      <c r="E252" s="5"/>
    </row>
    <row r="253" spans="1:5">
      <c r="A253" s="13">
        <v>32904</v>
      </c>
      <c r="B253" s="30">
        <v>59.4</v>
      </c>
      <c r="C253" s="27">
        <f t="shared" si="3"/>
        <v>77.08</v>
      </c>
      <c r="D253" s="28">
        <v>0.77080000000000004</v>
      </c>
      <c r="E253" s="5"/>
    </row>
    <row r="254" spans="1:5">
      <c r="A254" s="31">
        <v>32932</v>
      </c>
      <c r="B254" s="30">
        <v>59</v>
      </c>
      <c r="C254" s="27">
        <f t="shared" si="3"/>
        <v>75.94</v>
      </c>
      <c r="D254" s="28">
        <v>0.75939999999999996</v>
      </c>
      <c r="E254" s="5"/>
    </row>
    <row r="255" spans="1:5">
      <c r="A255" s="13">
        <v>32963</v>
      </c>
      <c r="B255" s="30">
        <v>59.8</v>
      </c>
      <c r="C255" s="27">
        <f t="shared" si="3"/>
        <v>75.42</v>
      </c>
      <c r="D255" s="28">
        <v>0.75419999999999998</v>
      </c>
      <c r="E255" s="5"/>
    </row>
    <row r="256" spans="1:5">
      <c r="A256" s="13">
        <v>32993</v>
      </c>
      <c r="B256" s="30">
        <v>59.6</v>
      </c>
      <c r="C256" s="27">
        <f t="shared" si="3"/>
        <v>75.09</v>
      </c>
      <c r="D256" s="28">
        <v>0.75090000000000001</v>
      </c>
      <c r="E256" s="5"/>
    </row>
    <row r="257" spans="1:5">
      <c r="A257" s="13">
        <v>33024</v>
      </c>
      <c r="B257" s="30">
        <v>60.2</v>
      </c>
      <c r="C257" s="27">
        <f t="shared" si="3"/>
        <v>76.91</v>
      </c>
      <c r="D257" s="28">
        <v>0.76910000000000001</v>
      </c>
      <c r="E257" s="5"/>
    </row>
    <row r="258" spans="1:5">
      <c r="A258" s="31">
        <v>33054</v>
      </c>
      <c r="B258" s="30">
        <v>61.6</v>
      </c>
      <c r="C258" s="27">
        <f t="shared" si="3"/>
        <v>78.900000000000006</v>
      </c>
      <c r="D258" s="28">
        <v>0.78900000000000003</v>
      </c>
      <c r="E258" s="5"/>
    </row>
    <row r="259" spans="1:5">
      <c r="A259" s="13">
        <v>33085</v>
      </c>
      <c r="B259" s="30">
        <v>60.4</v>
      </c>
      <c r="C259" s="27">
        <f t="shared" si="3"/>
        <v>79.010000000000005</v>
      </c>
      <c r="D259" s="28">
        <v>0.79010000000000002</v>
      </c>
      <c r="E259" s="5"/>
    </row>
    <row r="260" spans="1:5">
      <c r="A260" s="13">
        <v>33116</v>
      </c>
      <c r="B260" s="30">
        <v>61.4</v>
      </c>
      <c r="C260" s="27">
        <f t="shared" si="3"/>
        <v>81.62</v>
      </c>
      <c r="D260" s="28">
        <v>0.81620000000000004</v>
      </c>
      <c r="E260" s="5"/>
    </row>
    <row r="261" spans="1:5">
      <c r="A261" s="13">
        <v>33146</v>
      </c>
      <c r="B261" s="30">
        <v>61.6</v>
      </c>
      <c r="C261" s="27">
        <f t="shared" si="3"/>
        <v>82.65</v>
      </c>
      <c r="D261" s="28">
        <v>0.82650000000000001</v>
      </c>
      <c r="E261" s="5"/>
    </row>
    <row r="262" spans="1:5">
      <c r="A262" s="31">
        <v>33177</v>
      </c>
      <c r="B262" s="30">
        <v>57.2</v>
      </c>
      <c r="C262" s="27">
        <f t="shared" si="3"/>
        <v>78.47</v>
      </c>
      <c r="D262" s="28">
        <v>0.78469999999999995</v>
      </c>
      <c r="E262" s="5"/>
    </row>
    <row r="263" spans="1:5">
      <c r="A263" s="13">
        <v>33207</v>
      </c>
      <c r="B263" s="30">
        <v>56.9</v>
      </c>
      <c r="C263" s="27">
        <f t="shared" ref="C263:C326" si="4">IF(OR(D263=0,D263=" "),NA(),D263*100)</f>
        <v>77.45</v>
      </c>
      <c r="D263" s="28">
        <v>0.77449999999999997</v>
      </c>
      <c r="E263" s="5"/>
    </row>
    <row r="264" spans="1:5">
      <c r="A264" s="13">
        <v>33238</v>
      </c>
      <c r="B264" s="30">
        <v>57.3</v>
      </c>
      <c r="C264" s="27">
        <f t="shared" si="4"/>
        <v>77.33</v>
      </c>
      <c r="D264" s="28">
        <v>0.77329999999999999</v>
      </c>
      <c r="E264" s="5"/>
    </row>
    <row r="265" spans="1:5">
      <c r="A265" s="13">
        <v>33269</v>
      </c>
      <c r="B265" s="30">
        <v>57.5</v>
      </c>
      <c r="C265" s="27">
        <f t="shared" si="4"/>
        <v>78.490000000000009</v>
      </c>
      <c r="D265" s="28">
        <v>0.78490000000000004</v>
      </c>
      <c r="E265" s="5"/>
    </row>
    <row r="266" spans="1:5">
      <c r="A266" s="31">
        <v>33297</v>
      </c>
      <c r="B266" s="30">
        <v>57.9</v>
      </c>
      <c r="C266" s="27">
        <f t="shared" si="4"/>
        <v>78.510000000000005</v>
      </c>
      <c r="D266" s="28">
        <v>0.78510000000000002</v>
      </c>
      <c r="E266" s="5"/>
    </row>
    <row r="267" spans="1:5">
      <c r="A267" s="13">
        <v>33328</v>
      </c>
      <c r="B267" s="30">
        <v>59.7</v>
      </c>
      <c r="C267" s="27">
        <f t="shared" si="4"/>
        <v>77.52</v>
      </c>
      <c r="D267" s="28">
        <v>0.7752</v>
      </c>
      <c r="E267" s="5"/>
    </row>
    <row r="268" spans="1:5">
      <c r="A268" s="13">
        <v>33358</v>
      </c>
      <c r="B268" s="30">
        <v>60.2</v>
      </c>
      <c r="C268" s="27">
        <f t="shared" si="4"/>
        <v>78.17</v>
      </c>
      <c r="D268" s="28">
        <v>0.78169999999999995</v>
      </c>
      <c r="E268" s="5"/>
    </row>
    <row r="269" spans="1:5">
      <c r="A269" s="13">
        <v>33389</v>
      </c>
      <c r="B269" s="30">
        <v>58.5</v>
      </c>
      <c r="C269" s="27">
        <f t="shared" si="4"/>
        <v>76.09</v>
      </c>
      <c r="D269" s="28">
        <v>0.76090000000000002</v>
      </c>
      <c r="E269" s="5"/>
    </row>
    <row r="270" spans="1:5">
      <c r="A270" s="31">
        <v>33419</v>
      </c>
      <c r="B270" s="30">
        <v>59.7</v>
      </c>
      <c r="C270" s="27">
        <f t="shared" si="4"/>
        <v>76.81</v>
      </c>
      <c r="D270" s="28">
        <v>0.7681</v>
      </c>
      <c r="E270" s="5"/>
    </row>
    <row r="271" spans="1:5">
      <c r="A271" s="13">
        <v>33450</v>
      </c>
      <c r="B271" s="30">
        <v>60.1</v>
      </c>
      <c r="C271" s="27">
        <f t="shared" si="4"/>
        <v>77.75</v>
      </c>
      <c r="D271" s="28">
        <v>0.77749999999999997</v>
      </c>
      <c r="E271" s="5"/>
    </row>
    <row r="272" spans="1:5">
      <c r="A272" s="13">
        <v>33481</v>
      </c>
      <c r="B272" s="30">
        <v>60.5</v>
      </c>
      <c r="C272" s="27">
        <f t="shared" si="4"/>
        <v>78.48</v>
      </c>
      <c r="D272" s="28">
        <v>0.78480000000000005</v>
      </c>
      <c r="E272" s="5"/>
    </row>
    <row r="273" spans="1:5">
      <c r="A273" s="13">
        <v>33511</v>
      </c>
      <c r="B273" s="30">
        <v>60.6</v>
      </c>
      <c r="C273" s="27">
        <f t="shared" si="4"/>
        <v>79.95</v>
      </c>
      <c r="D273" s="28">
        <v>0.79949999999999999</v>
      </c>
      <c r="E273" s="5"/>
    </row>
    <row r="274" spans="1:5">
      <c r="A274" s="31">
        <v>33542</v>
      </c>
      <c r="B274" s="30">
        <v>59.3</v>
      </c>
      <c r="C274" s="27">
        <f t="shared" si="4"/>
        <v>78.36999999999999</v>
      </c>
      <c r="D274" s="28">
        <v>0.78369999999999995</v>
      </c>
      <c r="E274" s="5"/>
    </row>
    <row r="275" spans="1:5">
      <c r="A275" s="13">
        <v>33572</v>
      </c>
      <c r="B275" s="30">
        <v>59</v>
      </c>
      <c r="C275" s="27">
        <f t="shared" si="4"/>
        <v>78.48</v>
      </c>
      <c r="D275" s="28">
        <v>0.78480000000000005</v>
      </c>
      <c r="E275" s="5"/>
    </row>
    <row r="276" spans="1:5">
      <c r="A276" s="13">
        <v>33603</v>
      </c>
      <c r="B276" s="30">
        <v>55.9</v>
      </c>
      <c r="C276" s="27">
        <f t="shared" si="4"/>
        <v>75.98</v>
      </c>
      <c r="D276" s="28">
        <v>0.75980000000000003</v>
      </c>
      <c r="E276" s="5"/>
    </row>
    <row r="277" spans="1:5">
      <c r="A277" s="13">
        <v>33634</v>
      </c>
      <c r="B277" s="30">
        <v>55.8</v>
      </c>
      <c r="C277" s="27">
        <f t="shared" si="4"/>
        <v>74.98</v>
      </c>
      <c r="D277" s="28">
        <v>0.74980000000000002</v>
      </c>
      <c r="E277" s="5"/>
    </row>
    <row r="278" spans="1:5">
      <c r="A278" s="31">
        <v>33663</v>
      </c>
      <c r="B278" s="30">
        <v>56.8</v>
      </c>
      <c r="C278" s="27">
        <f t="shared" si="4"/>
        <v>75.460000000000008</v>
      </c>
      <c r="D278" s="28">
        <v>0.75460000000000005</v>
      </c>
      <c r="E278" s="5"/>
    </row>
    <row r="279" spans="1:5">
      <c r="A279" s="13">
        <v>33694</v>
      </c>
      <c r="B279" s="30">
        <v>58.6</v>
      </c>
      <c r="C279" s="27">
        <f t="shared" si="4"/>
        <v>76.84</v>
      </c>
      <c r="D279" s="28">
        <v>0.76839999999999997</v>
      </c>
      <c r="E279" s="5"/>
    </row>
    <row r="280" spans="1:5">
      <c r="A280" s="13">
        <v>33724</v>
      </c>
      <c r="B280" s="30">
        <v>57.9</v>
      </c>
      <c r="C280" s="27">
        <f t="shared" si="4"/>
        <v>75.929999999999993</v>
      </c>
      <c r="D280" s="28">
        <v>0.75929999999999997</v>
      </c>
      <c r="E280" s="5"/>
    </row>
    <row r="281" spans="1:5">
      <c r="A281" s="13">
        <v>33755</v>
      </c>
      <c r="B281" s="30">
        <v>56.9</v>
      </c>
      <c r="C281" s="27">
        <f t="shared" si="4"/>
        <v>75.89</v>
      </c>
      <c r="D281" s="28">
        <v>0.75890000000000002</v>
      </c>
      <c r="E281" s="5"/>
    </row>
    <row r="282" spans="1:5">
      <c r="A282" s="31">
        <v>33785</v>
      </c>
      <c r="B282" s="30">
        <v>55.2</v>
      </c>
      <c r="C282" s="27">
        <f t="shared" si="4"/>
        <v>74.88</v>
      </c>
      <c r="D282" s="28">
        <v>0.74880000000000002</v>
      </c>
      <c r="E282" s="5"/>
    </row>
    <row r="283" spans="1:5">
      <c r="A283" s="13">
        <v>33816</v>
      </c>
      <c r="B283" s="30">
        <v>54.7</v>
      </c>
      <c r="C283" s="27">
        <f t="shared" si="4"/>
        <v>74.42</v>
      </c>
      <c r="D283" s="28">
        <v>0.74419999999999997</v>
      </c>
      <c r="E283" s="5"/>
    </row>
    <row r="284" spans="1:5">
      <c r="A284" s="13">
        <v>33847</v>
      </c>
      <c r="B284" s="30">
        <v>51.6</v>
      </c>
      <c r="C284" s="27">
        <f t="shared" si="4"/>
        <v>71.34</v>
      </c>
      <c r="D284" s="28">
        <v>0.71340000000000003</v>
      </c>
      <c r="E284" s="5"/>
    </row>
    <row r="285" spans="1:5">
      <c r="A285" s="13">
        <v>33877</v>
      </c>
      <c r="B285" s="30">
        <v>51.7</v>
      </c>
      <c r="C285" s="27">
        <f t="shared" si="4"/>
        <v>71.399999999999991</v>
      </c>
      <c r="D285" s="28">
        <v>0.71399999999999997</v>
      </c>
      <c r="E285" s="5"/>
    </row>
    <row r="286" spans="1:5">
      <c r="A286" s="31">
        <v>33908</v>
      </c>
      <c r="B286" s="30">
        <v>51.9</v>
      </c>
      <c r="C286" s="27">
        <f t="shared" si="4"/>
        <v>69.540000000000006</v>
      </c>
      <c r="D286" s="28">
        <v>0.69540000000000002</v>
      </c>
      <c r="E286" s="5"/>
    </row>
    <row r="287" spans="1:5">
      <c r="A287" s="13">
        <v>33938</v>
      </c>
      <c r="B287" s="30">
        <v>51.8</v>
      </c>
      <c r="C287" s="27">
        <f t="shared" si="4"/>
        <v>68.23</v>
      </c>
      <c r="D287" s="28">
        <v>0.68230000000000002</v>
      </c>
      <c r="E287" s="5"/>
    </row>
    <row r="288" spans="1:5">
      <c r="A288" s="13">
        <v>33969</v>
      </c>
      <c r="B288" s="30">
        <v>52.4</v>
      </c>
      <c r="C288" s="27">
        <f t="shared" si="4"/>
        <v>68.8</v>
      </c>
      <c r="D288" s="28">
        <v>0.68799999999999994</v>
      </c>
      <c r="E288" s="5"/>
    </row>
    <row r="289" spans="1:5">
      <c r="A289" s="13">
        <v>34000</v>
      </c>
      <c r="B289" s="30">
        <v>51.6</v>
      </c>
      <c r="C289" s="27">
        <f t="shared" si="4"/>
        <v>67.86</v>
      </c>
      <c r="D289" s="28">
        <v>0.67859999999999998</v>
      </c>
      <c r="E289" s="5"/>
    </row>
    <row r="290" spans="1:5">
      <c r="A290" s="31">
        <v>34028</v>
      </c>
      <c r="B290" s="30">
        <v>52.7</v>
      </c>
      <c r="C290" s="27">
        <f t="shared" si="4"/>
        <v>69.569999999999993</v>
      </c>
      <c r="D290" s="28">
        <v>0.69569999999999999</v>
      </c>
      <c r="E290" s="5"/>
    </row>
    <row r="291" spans="1:5">
      <c r="A291" s="13">
        <v>34059</v>
      </c>
      <c r="B291" s="30">
        <v>52.9</v>
      </c>
      <c r="C291" s="27">
        <f t="shared" si="4"/>
        <v>70.58</v>
      </c>
      <c r="D291" s="28">
        <v>0.70579999999999998</v>
      </c>
      <c r="E291" s="5"/>
    </row>
    <row r="292" spans="1:5">
      <c r="A292" s="13">
        <v>34089</v>
      </c>
      <c r="B292" s="30">
        <v>52.3</v>
      </c>
      <c r="C292" s="27">
        <f t="shared" si="4"/>
        <v>71.16</v>
      </c>
      <c r="D292" s="28">
        <v>0.71160000000000001</v>
      </c>
      <c r="E292" s="5"/>
    </row>
    <row r="293" spans="1:5">
      <c r="A293" s="13">
        <v>34120</v>
      </c>
      <c r="B293" s="30">
        <v>49.4</v>
      </c>
      <c r="C293" s="27">
        <f t="shared" si="4"/>
        <v>67.69</v>
      </c>
      <c r="D293" s="28">
        <v>0.67689999999999995</v>
      </c>
      <c r="E293" s="5"/>
    </row>
    <row r="294" spans="1:5">
      <c r="A294" s="31">
        <v>34150</v>
      </c>
      <c r="B294" s="30">
        <v>49.5</v>
      </c>
      <c r="C294" s="27">
        <f t="shared" si="4"/>
        <v>67.22</v>
      </c>
      <c r="D294" s="28">
        <v>0.67220000000000002</v>
      </c>
      <c r="E294" s="5"/>
    </row>
    <row r="295" spans="1:5">
      <c r="A295" s="13">
        <v>34181</v>
      </c>
      <c r="B295" s="30">
        <v>50.9</v>
      </c>
      <c r="C295" s="27">
        <f t="shared" si="4"/>
        <v>68.34</v>
      </c>
      <c r="D295" s="28">
        <v>0.68340000000000001</v>
      </c>
      <c r="E295" s="5"/>
    </row>
    <row r="296" spans="1:5">
      <c r="A296" s="13">
        <v>34212</v>
      </c>
      <c r="B296" s="30">
        <v>49.3</v>
      </c>
      <c r="C296" s="27">
        <f t="shared" si="4"/>
        <v>67.08</v>
      </c>
      <c r="D296" s="28">
        <v>0.67079999999999995</v>
      </c>
      <c r="E296" s="5"/>
    </row>
    <row r="297" spans="1:5">
      <c r="A297" s="13">
        <v>34242</v>
      </c>
      <c r="B297" s="30">
        <v>47.3</v>
      </c>
      <c r="C297" s="27">
        <f t="shared" si="4"/>
        <v>64.53</v>
      </c>
      <c r="D297" s="28">
        <v>0.64529999999999998</v>
      </c>
      <c r="E297" s="5"/>
    </row>
    <row r="298" spans="1:5">
      <c r="A298" s="31">
        <v>34273</v>
      </c>
      <c r="B298" s="30">
        <v>49.4</v>
      </c>
      <c r="C298" s="27">
        <f t="shared" si="4"/>
        <v>66.61</v>
      </c>
      <c r="D298" s="28">
        <v>0.66610000000000003</v>
      </c>
      <c r="E298" s="5"/>
    </row>
    <row r="299" spans="1:5">
      <c r="A299" s="13">
        <v>34303</v>
      </c>
      <c r="B299" s="30">
        <v>49.1</v>
      </c>
      <c r="C299" s="27">
        <f t="shared" si="4"/>
        <v>65.86</v>
      </c>
      <c r="D299" s="28">
        <v>0.65859999999999996</v>
      </c>
      <c r="E299" s="5"/>
    </row>
    <row r="300" spans="1:5">
      <c r="A300" s="13">
        <v>34334</v>
      </c>
      <c r="B300" s="30">
        <v>50.8</v>
      </c>
      <c r="C300" s="27">
        <f t="shared" si="4"/>
        <v>67.11</v>
      </c>
      <c r="D300" s="28">
        <v>0.67110000000000003</v>
      </c>
      <c r="E300" s="5"/>
    </row>
    <row r="301" spans="1:5">
      <c r="A301" s="13">
        <v>34365</v>
      </c>
      <c r="B301" s="30">
        <v>54</v>
      </c>
      <c r="C301" s="27">
        <f t="shared" si="4"/>
        <v>71.12</v>
      </c>
      <c r="D301" s="28">
        <v>0.71120000000000005</v>
      </c>
      <c r="E301" s="5"/>
    </row>
    <row r="302" spans="1:5">
      <c r="A302" s="31">
        <v>34393</v>
      </c>
      <c r="B302" s="30">
        <v>53.6</v>
      </c>
      <c r="C302" s="27">
        <f t="shared" si="4"/>
        <v>71.78</v>
      </c>
      <c r="D302" s="28">
        <v>0.71779999999999999</v>
      </c>
      <c r="E302" s="5"/>
    </row>
    <row r="303" spans="1:5">
      <c r="A303" s="13">
        <v>34424</v>
      </c>
      <c r="B303" s="30">
        <v>52.1</v>
      </c>
      <c r="C303" s="27">
        <f t="shared" si="4"/>
        <v>70.08</v>
      </c>
      <c r="D303" s="28">
        <v>0.70079999999999998</v>
      </c>
      <c r="E303" s="5"/>
    </row>
    <row r="304" spans="1:5">
      <c r="A304" s="13">
        <v>34454</v>
      </c>
      <c r="B304" s="30">
        <v>52.6</v>
      </c>
      <c r="C304" s="27">
        <f t="shared" si="4"/>
        <v>71.240000000000009</v>
      </c>
      <c r="D304" s="28">
        <v>0.71240000000000003</v>
      </c>
      <c r="E304" s="5"/>
    </row>
    <row r="305" spans="1:5">
      <c r="A305" s="13">
        <v>34485</v>
      </c>
      <c r="B305" s="30">
        <v>54.6</v>
      </c>
      <c r="C305" s="27">
        <f t="shared" si="4"/>
        <v>73.61</v>
      </c>
      <c r="D305" s="28">
        <v>0.73609999999999998</v>
      </c>
      <c r="E305" s="5"/>
    </row>
    <row r="306" spans="1:5">
      <c r="A306" s="31">
        <v>34515</v>
      </c>
      <c r="B306" s="30">
        <v>53</v>
      </c>
      <c r="C306" s="27">
        <f t="shared" si="4"/>
        <v>72.91</v>
      </c>
      <c r="D306" s="28">
        <v>0.72909999999999997</v>
      </c>
      <c r="E306" s="5"/>
    </row>
    <row r="307" spans="1:5">
      <c r="A307" s="13">
        <v>34546</v>
      </c>
      <c r="B307" s="30">
        <v>53.9</v>
      </c>
      <c r="C307" s="27">
        <f t="shared" si="4"/>
        <v>73.929999999999993</v>
      </c>
      <c r="D307" s="28">
        <v>0.73929999999999996</v>
      </c>
      <c r="E307" s="5"/>
    </row>
    <row r="308" spans="1:5">
      <c r="A308" s="13">
        <v>34577</v>
      </c>
      <c r="B308" s="30">
        <v>53.9</v>
      </c>
      <c r="C308" s="27">
        <f t="shared" si="4"/>
        <v>74.25</v>
      </c>
      <c r="D308" s="28">
        <v>0.74250000000000005</v>
      </c>
      <c r="E308" s="5"/>
    </row>
    <row r="309" spans="1:5">
      <c r="A309" s="13">
        <v>34607</v>
      </c>
      <c r="B309" s="30">
        <v>53.4</v>
      </c>
      <c r="C309" s="27">
        <f t="shared" si="4"/>
        <v>73.929999999999993</v>
      </c>
      <c r="D309" s="28">
        <v>0.73929999999999996</v>
      </c>
      <c r="E309" s="5"/>
    </row>
    <row r="310" spans="1:5">
      <c r="A310" s="31">
        <v>34638</v>
      </c>
      <c r="B310" s="30">
        <v>53.1</v>
      </c>
      <c r="C310" s="27">
        <f t="shared" si="4"/>
        <v>74.22</v>
      </c>
      <c r="D310" s="28">
        <v>0.74219999999999997</v>
      </c>
      <c r="E310" s="5"/>
    </row>
    <row r="311" spans="1:5">
      <c r="A311" s="13">
        <v>34668</v>
      </c>
      <c r="B311" s="30">
        <v>55.5</v>
      </c>
      <c r="C311" s="27">
        <f t="shared" si="4"/>
        <v>76.739999999999995</v>
      </c>
      <c r="D311" s="28">
        <v>0.76739999999999997</v>
      </c>
      <c r="E311" s="5"/>
    </row>
    <row r="312" spans="1:5">
      <c r="A312" s="13">
        <v>34699</v>
      </c>
      <c r="B312" s="30">
        <v>56.2</v>
      </c>
      <c r="C312" s="27">
        <f t="shared" si="4"/>
        <v>77.680000000000007</v>
      </c>
      <c r="D312" s="28">
        <v>0.77680000000000005</v>
      </c>
      <c r="E312" s="5"/>
    </row>
    <row r="313" spans="1:5">
      <c r="A313" s="13">
        <v>34730</v>
      </c>
      <c r="B313" s="30">
        <v>54.5</v>
      </c>
      <c r="C313" s="27">
        <f t="shared" si="4"/>
        <v>75.83</v>
      </c>
      <c r="D313" s="28">
        <v>0.75829999999999997</v>
      </c>
      <c r="E313" s="5"/>
    </row>
    <row r="314" spans="1:5">
      <c r="A314" s="31">
        <v>34758</v>
      </c>
      <c r="B314" s="30">
        <v>52.9</v>
      </c>
      <c r="C314" s="27">
        <f t="shared" si="4"/>
        <v>73.95</v>
      </c>
      <c r="D314" s="28">
        <v>0.73950000000000005</v>
      </c>
      <c r="E314" s="5"/>
    </row>
    <row r="315" spans="1:5">
      <c r="A315" s="13">
        <v>34789</v>
      </c>
      <c r="B315" s="30">
        <v>50.7</v>
      </c>
      <c r="C315" s="27">
        <f t="shared" si="4"/>
        <v>72.8</v>
      </c>
      <c r="D315" s="28">
        <v>0.72799999999999998</v>
      </c>
      <c r="E315" s="5"/>
    </row>
    <row r="316" spans="1:5">
      <c r="A316" s="13">
        <v>34819</v>
      </c>
      <c r="B316" s="30">
        <v>49.6</v>
      </c>
      <c r="C316" s="27">
        <f t="shared" si="4"/>
        <v>72.989999999999995</v>
      </c>
      <c r="D316" s="28">
        <v>0.72989999999999999</v>
      </c>
      <c r="E316" s="5"/>
    </row>
    <row r="317" spans="1:5">
      <c r="A317" s="13">
        <v>34850</v>
      </c>
      <c r="B317" s="30">
        <v>48.5</v>
      </c>
      <c r="C317" s="27">
        <f t="shared" si="4"/>
        <v>71.38</v>
      </c>
      <c r="D317" s="28">
        <v>0.71379999999999999</v>
      </c>
      <c r="E317" s="5"/>
    </row>
    <row r="318" spans="1:5">
      <c r="A318" s="31">
        <v>34880</v>
      </c>
      <c r="B318" s="30">
        <v>48.4</v>
      </c>
      <c r="C318" s="27">
        <f t="shared" si="4"/>
        <v>70.86</v>
      </c>
      <c r="D318" s="28">
        <v>0.70860000000000001</v>
      </c>
      <c r="E318" s="5"/>
    </row>
    <row r="319" spans="1:5">
      <c r="A319" s="13">
        <v>34911</v>
      </c>
      <c r="B319" s="30">
        <v>51</v>
      </c>
      <c r="C319" s="27">
        <f t="shared" si="4"/>
        <v>73.89</v>
      </c>
      <c r="D319" s="28">
        <v>0.7389</v>
      </c>
      <c r="E319" s="5"/>
    </row>
    <row r="320" spans="1:5">
      <c r="A320" s="13">
        <v>34942</v>
      </c>
      <c r="B320" s="30">
        <v>53.9</v>
      </c>
      <c r="C320" s="27">
        <f t="shared" si="4"/>
        <v>75.239999999999995</v>
      </c>
      <c r="D320" s="28">
        <v>0.75239999999999996</v>
      </c>
      <c r="E320" s="5"/>
    </row>
    <row r="321" spans="1:5">
      <c r="A321" s="13">
        <v>34972</v>
      </c>
      <c r="B321" s="30">
        <v>53.8</v>
      </c>
      <c r="C321" s="27">
        <f t="shared" si="4"/>
        <v>75.5</v>
      </c>
      <c r="D321" s="28">
        <v>0.755</v>
      </c>
      <c r="E321" s="5"/>
    </row>
    <row r="322" spans="1:5">
      <c r="A322" s="31">
        <v>35003</v>
      </c>
      <c r="B322" s="30">
        <v>54.3</v>
      </c>
      <c r="C322" s="27">
        <f t="shared" si="4"/>
        <v>75.660000000000011</v>
      </c>
      <c r="D322" s="28">
        <v>0.75660000000000005</v>
      </c>
      <c r="E322" s="5"/>
    </row>
    <row r="323" spans="1:5">
      <c r="A323" s="13">
        <v>35033</v>
      </c>
      <c r="B323" s="30">
        <v>53.8</v>
      </c>
      <c r="C323" s="27">
        <f t="shared" si="4"/>
        <v>74.69</v>
      </c>
      <c r="D323" s="28">
        <v>0.74690000000000001</v>
      </c>
      <c r="E323" s="5"/>
    </row>
    <row r="324" spans="1:5">
      <c r="A324" s="13">
        <v>35064</v>
      </c>
      <c r="B324" s="30">
        <v>53.9</v>
      </c>
      <c r="C324" s="27">
        <f t="shared" si="4"/>
        <v>74.5</v>
      </c>
      <c r="D324" s="28">
        <v>0.745</v>
      </c>
      <c r="E324" s="5"/>
    </row>
    <row r="325" spans="1:5">
      <c r="A325" s="13">
        <v>35095</v>
      </c>
      <c r="B325" s="30">
        <v>54.7</v>
      </c>
      <c r="C325" s="27">
        <f t="shared" si="4"/>
        <v>74.47</v>
      </c>
      <c r="D325" s="28">
        <v>0.74470000000000003</v>
      </c>
      <c r="E325" s="5"/>
    </row>
    <row r="326" spans="1:5">
      <c r="A326" s="31">
        <v>35124</v>
      </c>
      <c r="B326" s="30">
        <v>55.5</v>
      </c>
      <c r="C326" s="27">
        <f t="shared" si="4"/>
        <v>76.349999999999994</v>
      </c>
      <c r="D326" s="28">
        <v>0.76349999999999996</v>
      </c>
      <c r="E326" s="5"/>
    </row>
    <row r="327" spans="1:5">
      <c r="A327" s="13">
        <v>35155</v>
      </c>
      <c r="B327" s="30">
        <v>56.8</v>
      </c>
      <c r="C327" s="27">
        <f t="shared" ref="C327:C390" si="5">IF(OR(D327=0,D327=" "),NA(),D327*100)</f>
        <v>77.929999999999993</v>
      </c>
      <c r="D327" s="28">
        <v>0.77929999999999999</v>
      </c>
      <c r="E327" s="5"/>
    </row>
    <row r="328" spans="1:5">
      <c r="A328" s="13">
        <v>35185</v>
      </c>
      <c r="B328" s="30">
        <v>57.1</v>
      </c>
      <c r="C328" s="27">
        <f t="shared" si="5"/>
        <v>78.539999999999992</v>
      </c>
      <c r="D328" s="28">
        <v>0.78539999999999999</v>
      </c>
      <c r="E328" s="5"/>
    </row>
    <row r="329" spans="1:5">
      <c r="A329" s="13">
        <v>35216</v>
      </c>
      <c r="B329" s="30">
        <v>58.7</v>
      </c>
      <c r="C329" s="27">
        <f t="shared" si="5"/>
        <v>79.83</v>
      </c>
      <c r="D329" s="28">
        <v>0.79830000000000001</v>
      </c>
      <c r="E329" s="5"/>
    </row>
    <row r="330" spans="1:5">
      <c r="A330" s="31">
        <v>35246</v>
      </c>
      <c r="B330" s="30">
        <v>58.1</v>
      </c>
      <c r="C330" s="27">
        <f t="shared" si="5"/>
        <v>78.900000000000006</v>
      </c>
      <c r="D330" s="28">
        <v>0.78900000000000003</v>
      </c>
      <c r="E330" s="5"/>
    </row>
    <row r="331" spans="1:5">
      <c r="A331" s="13">
        <v>35277</v>
      </c>
      <c r="B331" s="30">
        <v>56.5</v>
      </c>
      <c r="C331" s="27">
        <f t="shared" si="5"/>
        <v>77.31</v>
      </c>
      <c r="D331" s="28">
        <v>0.77310000000000001</v>
      </c>
      <c r="E331" s="5"/>
    </row>
    <row r="332" spans="1:5">
      <c r="A332" s="13">
        <v>35308</v>
      </c>
      <c r="B332" s="30">
        <v>57.9</v>
      </c>
      <c r="C332" s="27">
        <f t="shared" si="5"/>
        <v>79.09</v>
      </c>
      <c r="D332" s="28">
        <v>0.79090000000000005</v>
      </c>
      <c r="E332" s="5"/>
    </row>
    <row r="333" spans="1:5">
      <c r="A333" s="13">
        <v>35338</v>
      </c>
      <c r="B333" s="30">
        <v>58.5</v>
      </c>
      <c r="C333" s="27">
        <f t="shared" si="5"/>
        <v>79.239999999999995</v>
      </c>
      <c r="D333" s="28">
        <v>0.79239999999999999</v>
      </c>
      <c r="E333" s="5"/>
    </row>
    <row r="334" spans="1:5">
      <c r="A334" s="31">
        <v>35369</v>
      </c>
      <c r="B334" s="30">
        <v>58.6</v>
      </c>
      <c r="C334" s="27">
        <f t="shared" si="5"/>
        <v>79.19</v>
      </c>
      <c r="D334" s="28">
        <v>0.79190000000000005</v>
      </c>
      <c r="E334" s="5"/>
    </row>
    <row r="335" spans="1:5">
      <c r="A335" s="13">
        <v>35399</v>
      </c>
      <c r="B335" s="30">
        <v>59.9</v>
      </c>
      <c r="C335" s="27">
        <f t="shared" si="5"/>
        <v>81.069999999999993</v>
      </c>
      <c r="D335" s="28">
        <v>0.81069999999999998</v>
      </c>
      <c r="E335" s="5"/>
    </row>
    <row r="336" spans="1:5">
      <c r="A336" s="13">
        <v>35430</v>
      </c>
      <c r="B336" s="30">
        <v>59.4</v>
      </c>
      <c r="C336" s="27">
        <f t="shared" si="5"/>
        <v>79.650000000000006</v>
      </c>
      <c r="D336" s="28">
        <v>0.79649999999999999</v>
      </c>
      <c r="E336" s="5"/>
    </row>
    <row r="337" spans="1:5">
      <c r="A337" s="13">
        <v>35461</v>
      </c>
      <c r="B337" s="30">
        <v>58.1</v>
      </c>
      <c r="C337" s="27">
        <f t="shared" si="5"/>
        <v>76.2</v>
      </c>
      <c r="D337" s="28">
        <v>0.76200000000000001</v>
      </c>
      <c r="E337" s="5"/>
    </row>
    <row r="338" spans="1:5">
      <c r="A338" s="31">
        <v>35489</v>
      </c>
      <c r="B338" s="30">
        <v>59.3</v>
      </c>
      <c r="C338" s="27">
        <f t="shared" si="5"/>
        <v>77.58</v>
      </c>
      <c r="D338" s="28">
        <v>0.77580000000000005</v>
      </c>
      <c r="E338" s="5"/>
    </row>
    <row r="339" spans="1:5">
      <c r="A339" s="13">
        <v>35520</v>
      </c>
      <c r="B339" s="30">
        <v>60.5</v>
      </c>
      <c r="C339" s="27">
        <f t="shared" si="5"/>
        <v>78.649999999999991</v>
      </c>
      <c r="D339" s="28">
        <v>0.78649999999999998</v>
      </c>
      <c r="E339" s="5"/>
    </row>
    <row r="340" spans="1:5">
      <c r="A340" s="13">
        <v>35550</v>
      </c>
      <c r="B340" s="30">
        <v>60.7</v>
      </c>
      <c r="C340" s="27">
        <f t="shared" si="5"/>
        <v>78.11</v>
      </c>
      <c r="D340" s="28">
        <v>0.78110000000000002</v>
      </c>
      <c r="E340" s="5"/>
    </row>
    <row r="341" spans="1:5">
      <c r="A341" s="13">
        <v>35581</v>
      </c>
      <c r="B341" s="30">
        <v>58</v>
      </c>
      <c r="C341" s="27">
        <f t="shared" si="5"/>
        <v>76.13</v>
      </c>
      <c r="D341" s="28">
        <v>0.76129999999999998</v>
      </c>
      <c r="E341" s="5"/>
    </row>
    <row r="342" spans="1:5">
      <c r="A342" s="31">
        <v>35611</v>
      </c>
      <c r="B342" s="30">
        <v>56.7</v>
      </c>
      <c r="C342" s="27">
        <f t="shared" si="5"/>
        <v>74.550000000000011</v>
      </c>
      <c r="D342" s="28">
        <v>0.74550000000000005</v>
      </c>
      <c r="E342" s="5"/>
    </row>
    <row r="343" spans="1:5">
      <c r="A343" s="13">
        <v>35642</v>
      </c>
      <c r="B343" s="30">
        <v>58.3</v>
      </c>
      <c r="C343" s="27">
        <f t="shared" si="5"/>
        <v>74.52</v>
      </c>
      <c r="D343" s="28">
        <v>0.74519999999999997</v>
      </c>
      <c r="E343" s="5"/>
    </row>
    <row r="344" spans="1:5">
      <c r="A344" s="13">
        <v>35673</v>
      </c>
      <c r="B344" s="30">
        <v>58.2</v>
      </c>
      <c r="C344" s="27">
        <f t="shared" si="5"/>
        <v>73.440000000000012</v>
      </c>
      <c r="D344" s="28">
        <v>0.73440000000000005</v>
      </c>
      <c r="E344" s="5"/>
    </row>
    <row r="345" spans="1:5">
      <c r="A345" s="13">
        <v>35703</v>
      </c>
      <c r="B345" s="30">
        <v>57.7</v>
      </c>
      <c r="C345" s="27">
        <f t="shared" si="5"/>
        <v>71.98</v>
      </c>
      <c r="D345" s="28">
        <v>0.7198</v>
      </c>
      <c r="E345" s="5"/>
    </row>
    <row r="346" spans="1:5">
      <c r="A346" s="31">
        <v>35734</v>
      </c>
      <c r="B346" s="30">
        <v>57.1</v>
      </c>
      <c r="C346" s="27">
        <f t="shared" si="5"/>
        <v>70.36</v>
      </c>
      <c r="D346" s="28">
        <v>0.7036</v>
      </c>
      <c r="E346" s="5"/>
    </row>
    <row r="347" spans="1:5">
      <c r="A347" s="13">
        <v>35764</v>
      </c>
      <c r="B347" s="30">
        <v>57</v>
      </c>
      <c r="C347" s="27">
        <f t="shared" si="5"/>
        <v>68.03</v>
      </c>
      <c r="D347" s="28">
        <v>0.68030000000000002</v>
      </c>
      <c r="E347" s="5"/>
    </row>
    <row r="348" spans="1:5">
      <c r="A348" s="13">
        <v>35795</v>
      </c>
      <c r="B348" s="30">
        <v>58.1</v>
      </c>
      <c r="C348" s="27">
        <f t="shared" si="5"/>
        <v>65.27</v>
      </c>
      <c r="D348" s="28">
        <v>0.65269999999999995</v>
      </c>
      <c r="E348" s="5"/>
    </row>
    <row r="349" spans="1:5">
      <c r="A349" s="13">
        <v>35826</v>
      </c>
      <c r="B349" s="30">
        <v>61.9</v>
      </c>
      <c r="C349" s="27">
        <f t="shared" si="5"/>
        <v>66.930000000000007</v>
      </c>
      <c r="D349" s="28">
        <v>0.66930000000000001</v>
      </c>
      <c r="E349" s="5"/>
    </row>
    <row r="350" spans="1:5">
      <c r="A350" s="31">
        <v>35854</v>
      </c>
      <c r="B350" s="30">
        <v>60.6</v>
      </c>
      <c r="C350" s="27">
        <f t="shared" si="5"/>
        <v>67.45</v>
      </c>
      <c r="D350" s="28">
        <v>0.67449999999999999</v>
      </c>
      <c r="E350" s="5"/>
    </row>
    <row r="351" spans="1:5">
      <c r="A351" s="13">
        <v>35885</v>
      </c>
      <c r="B351" s="30">
        <v>59.6</v>
      </c>
      <c r="C351" s="27">
        <f t="shared" si="5"/>
        <v>66.34</v>
      </c>
      <c r="D351" s="28">
        <v>0.66339999999999999</v>
      </c>
      <c r="E351" s="5"/>
    </row>
    <row r="352" spans="1:5">
      <c r="A352" s="13">
        <v>35915</v>
      </c>
      <c r="B352" s="30">
        <v>58</v>
      </c>
      <c r="C352" s="27">
        <f t="shared" si="5"/>
        <v>64.990000000000009</v>
      </c>
      <c r="D352" s="28">
        <v>0.64990000000000003</v>
      </c>
      <c r="E352" s="5"/>
    </row>
    <row r="353" spans="1:5">
      <c r="A353" s="13">
        <v>35946</v>
      </c>
      <c r="B353" s="30">
        <v>57.5</v>
      </c>
      <c r="C353" s="27">
        <f t="shared" si="5"/>
        <v>62.360000000000007</v>
      </c>
      <c r="D353" s="28">
        <v>0.62360000000000004</v>
      </c>
      <c r="E353" s="5"/>
    </row>
    <row r="354" spans="1:5">
      <c r="A354" s="31">
        <v>35976</v>
      </c>
      <c r="B354" s="30">
        <v>57.9</v>
      </c>
      <c r="C354" s="27">
        <f t="shared" si="5"/>
        <v>61.35</v>
      </c>
      <c r="D354" s="28">
        <v>0.61350000000000005</v>
      </c>
      <c r="E354" s="5"/>
    </row>
    <row r="355" spans="1:5">
      <c r="A355" s="13">
        <v>36007</v>
      </c>
      <c r="B355" s="30">
        <v>57.3</v>
      </c>
      <c r="C355" s="27">
        <f t="shared" si="5"/>
        <v>61.129999999999995</v>
      </c>
      <c r="D355" s="28">
        <v>0.61129999999999995</v>
      </c>
      <c r="E355" s="5"/>
    </row>
    <row r="356" spans="1:5">
      <c r="A356" s="13">
        <v>36038</v>
      </c>
      <c r="B356" s="30">
        <v>53.4</v>
      </c>
      <c r="C356" s="27">
        <f t="shared" si="5"/>
        <v>56.910000000000004</v>
      </c>
      <c r="D356" s="28">
        <v>0.56910000000000005</v>
      </c>
      <c r="E356" s="5"/>
    </row>
    <row r="357" spans="1:5">
      <c r="A357" s="13">
        <v>36068</v>
      </c>
      <c r="B357" s="30">
        <v>54.5</v>
      </c>
      <c r="C357" s="27">
        <f t="shared" si="5"/>
        <v>59.45</v>
      </c>
      <c r="D357" s="28">
        <v>0.59450000000000003</v>
      </c>
      <c r="E357" s="5"/>
    </row>
    <row r="358" spans="1:5">
      <c r="A358" s="31">
        <v>36099</v>
      </c>
      <c r="B358" s="30">
        <v>54.2</v>
      </c>
      <c r="C358" s="27">
        <f t="shared" si="5"/>
        <v>62.629999999999995</v>
      </c>
      <c r="D358" s="28">
        <v>0.62629999999999997</v>
      </c>
      <c r="E358" s="5"/>
    </row>
    <row r="359" spans="1:5">
      <c r="A359" s="13">
        <v>36129</v>
      </c>
      <c r="B359" s="30">
        <v>55.6</v>
      </c>
      <c r="C359" s="27">
        <f t="shared" si="5"/>
        <v>63.23</v>
      </c>
      <c r="D359" s="28">
        <v>0.63229999999999997</v>
      </c>
      <c r="E359" s="5"/>
    </row>
    <row r="360" spans="1:5">
      <c r="A360" s="13">
        <v>36160</v>
      </c>
      <c r="B360" s="30">
        <v>53</v>
      </c>
      <c r="C360" s="27">
        <f t="shared" si="5"/>
        <v>61.39</v>
      </c>
      <c r="D360" s="28">
        <v>0.6139</v>
      </c>
      <c r="E360" s="5"/>
    </row>
    <row r="361" spans="1:5">
      <c r="A361" s="13">
        <v>36191</v>
      </c>
      <c r="B361" s="30">
        <v>54.8</v>
      </c>
      <c r="C361" s="27">
        <f t="shared" si="5"/>
        <v>62.860000000000007</v>
      </c>
      <c r="D361" s="28">
        <v>0.62860000000000005</v>
      </c>
      <c r="E361" s="5"/>
    </row>
    <row r="362" spans="1:5">
      <c r="A362" s="31">
        <v>36219</v>
      </c>
      <c r="B362" s="30">
        <v>55.4</v>
      </c>
      <c r="C362" s="27">
        <f t="shared" si="5"/>
        <v>62.250000000000007</v>
      </c>
      <c r="D362" s="28">
        <v>0.62250000000000005</v>
      </c>
      <c r="E362" s="5"/>
    </row>
    <row r="363" spans="1:5">
      <c r="A363" s="13">
        <v>36250</v>
      </c>
      <c r="B363" s="30">
        <v>56.1</v>
      </c>
      <c r="C363" s="27">
        <f t="shared" si="5"/>
        <v>62.93</v>
      </c>
      <c r="D363" s="28">
        <v>0.62929999999999997</v>
      </c>
      <c r="E363" s="5"/>
    </row>
    <row r="364" spans="1:5">
      <c r="A364" s="13">
        <v>36280</v>
      </c>
      <c r="B364" s="30">
        <v>58.3</v>
      </c>
      <c r="C364" s="27">
        <f t="shared" si="5"/>
        <v>65.98</v>
      </c>
      <c r="D364" s="28">
        <v>0.65980000000000005</v>
      </c>
      <c r="E364" s="5"/>
    </row>
    <row r="365" spans="1:5">
      <c r="A365" s="13">
        <v>36311</v>
      </c>
      <c r="B365" s="30">
        <v>58</v>
      </c>
      <c r="C365" s="27">
        <f t="shared" si="5"/>
        <v>64.91</v>
      </c>
      <c r="D365" s="28">
        <v>0.64910000000000001</v>
      </c>
      <c r="E365" s="5"/>
    </row>
    <row r="366" spans="1:5">
      <c r="A366" s="31">
        <v>36341</v>
      </c>
      <c r="B366" s="30">
        <v>58.4</v>
      </c>
      <c r="C366" s="27">
        <f t="shared" si="5"/>
        <v>65.959999999999994</v>
      </c>
      <c r="D366" s="28">
        <v>0.65959999999999996</v>
      </c>
      <c r="E366" s="5"/>
    </row>
    <row r="367" spans="1:5">
      <c r="A367" s="13">
        <v>36372</v>
      </c>
      <c r="B367" s="30">
        <v>57.1</v>
      </c>
      <c r="C367" s="27">
        <f t="shared" si="5"/>
        <v>65.2</v>
      </c>
      <c r="D367" s="28">
        <v>0.65200000000000002</v>
      </c>
      <c r="E367" s="5"/>
    </row>
    <row r="368" spans="1:5">
      <c r="A368" s="13">
        <v>36403</v>
      </c>
      <c r="B368" s="30">
        <v>56</v>
      </c>
      <c r="C368" s="27">
        <f t="shared" si="5"/>
        <v>63.79</v>
      </c>
      <c r="D368" s="28">
        <v>0.63790000000000002</v>
      </c>
      <c r="E368" s="5"/>
    </row>
    <row r="369" spans="1:5">
      <c r="A369" s="13">
        <v>36433</v>
      </c>
      <c r="B369" s="30">
        <v>57</v>
      </c>
      <c r="C369" s="27">
        <f t="shared" si="5"/>
        <v>65.36</v>
      </c>
      <c r="D369" s="28">
        <v>0.65359999999999996</v>
      </c>
      <c r="E369" s="5"/>
    </row>
    <row r="370" spans="1:5">
      <c r="A370" s="31">
        <v>36464</v>
      </c>
      <c r="B370" s="30">
        <v>55.7</v>
      </c>
      <c r="C370" s="27">
        <f t="shared" si="5"/>
        <v>64.459999999999994</v>
      </c>
      <c r="D370" s="28">
        <v>0.64459999999999995</v>
      </c>
      <c r="E370" s="5"/>
    </row>
    <row r="371" spans="1:5">
      <c r="A371" s="13">
        <v>36494</v>
      </c>
      <c r="B371" s="30">
        <v>55.3</v>
      </c>
      <c r="C371" s="27">
        <f t="shared" si="5"/>
        <v>63.759999999999991</v>
      </c>
      <c r="D371" s="28">
        <v>0.63759999999999994</v>
      </c>
      <c r="E371" s="5"/>
    </row>
    <row r="372" spans="1:5">
      <c r="A372" s="13">
        <v>36525</v>
      </c>
      <c r="B372" s="30">
        <v>56.4</v>
      </c>
      <c r="C372" s="27">
        <f t="shared" si="5"/>
        <v>65.38000000000001</v>
      </c>
      <c r="D372" s="28">
        <v>0.65380000000000005</v>
      </c>
      <c r="E372" s="5"/>
    </row>
    <row r="373" spans="1:5">
      <c r="A373" s="13">
        <v>36556</v>
      </c>
      <c r="B373" s="30">
        <v>56</v>
      </c>
      <c r="C373" s="27">
        <f t="shared" si="5"/>
        <v>63.82</v>
      </c>
      <c r="D373" s="28">
        <v>0.63819999999999999</v>
      </c>
      <c r="E373" s="5"/>
    </row>
    <row r="374" spans="1:5">
      <c r="A374" s="31">
        <v>36585</v>
      </c>
      <c r="B374" s="30">
        <v>54.5</v>
      </c>
      <c r="C374" s="27">
        <f t="shared" si="5"/>
        <v>61.429999999999993</v>
      </c>
      <c r="D374" s="28">
        <v>0.61429999999999996</v>
      </c>
      <c r="E374" s="5"/>
    </row>
    <row r="375" spans="1:5">
      <c r="A375" s="13">
        <v>36616</v>
      </c>
      <c r="B375" s="30">
        <v>53.1</v>
      </c>
      <c r="C375" s="27">
        <f t="shared" si="5"/>
        <v>60.550000000000004</v>
      </c>
      <c r="D375" s="28">
        <v>0.60550000000000004</v>
      </c>
      <c r="E375" s="5"/>
    </row>
    <row r="376" spans="1:5">
      <c r="A376" s="13">
        <v>36646</v>
      </c>
      <c r="B376" s="30">
        <v>52.5</v>
      </c>
      <c r="C376" s="27">
        <f t="shared" si="5"/>
        <v>59.089999999999996</v>
      </c>
      <c r="D376" s="28">
        <v>0.59089999999999998</v>
      </c>
      <c r="E376" s="5"/>
    </row>
    <row r="377" spans="1:5">
      <c r="A377" s="13">
        <v>36677</v>
      </c>
      <c r="B377" s="30">
        <v>51.4</v>
      </c>
      <c r="C377" s="27">
        <f t="shared" si="5"/>
        <v>57.35</v>
      </c>
      <c r="D377" s="28">
        <v>0.57350000000000001</v>
      </c>
      <c r="E377" s="5"/>
    </row>
    <row r="378" spans="1:5">
      <c r="A378" s="31">
        <v>36707</v>
      </c>
      <c r="B378" s="30">
        <v>53.3</v>
      </c>
      <c r="C378" s="27">
        <f t="shared" si="5"/>
        <v>59.86</v>
      </c>
      <c r="D378" s="28">
        <v>0.59860000000000002</v>
      </c>
      <c r="E378" s="5"/>
    </row>
    <row r="379" spans="1:5">
      <c r="A379" s="13">
        <v>36738</v>
      </c>
      <c r="B379" s="30">
        <v>52.7</v>
      </c>
      <c r="C379" s="27">
        <f t="shared" si="5"/>
        <v>58.220000000000006</v>
      </c>
      <c r="D379" s="28">
        <v>0.58220000000000005</v>
      </c>
      <c r="E379" s="5"/>
    </row>
    <row r="380" spans="1:5">
      <c r="A380" s="13">
        <v>36769</v>
      </c>
      <c r="B380" s="30">
        <v>52.2</v>
      </c>
      <c r="C380" s="27">
        <f t="shared" si="5"/>
        <v>57.48</v>
      </c>
      <c r="D380" s="28">
        <v>0.57479999999999998</v>
      </c>
      <c r="E380" s="5"/>
    </row>
    <row r="381" spans="1:5">
      <c r="A381" s="13">
        <v>36799</v>
      </c>
      <c r="B381" s="30">
        <v>49.9</v>
      </c>
      <c r="C381" s="27">
        <f t="shared" si="5"/>
        <v>54.33</v>
      </c>
      <c r="D381" s="28">
        <v>0.54330000000000001</v>
      </c>
      <c r="E381" s="5"/>
    </row>
    <row r="382" spans="1:5">
      <c r="A382" s="31">
        <v>36830</v>
      </c>
      <c r="B382" s="30">
        <v>48.2</v>
      </c>
      <c r="C382" s="27">
        <f t="shared" si="5"/>
        <v>51.480000000000004</v>
      </c>
      <c r="D382" s="28">
        <v>0.51480000000000004</v>
      </c>
      <c r="E382" s="5"/>
    </row>
    <row r="383" spans="1:5">
      <c r="A383" s="13">
        <v>36860</v>
      </c>
      <c r="B383" s="30">
        <v>49.2</v>
      </c>
      <c r="C383" s="27">
        <f t="shared" si="5"/>
        <v>52.27</v>
      </c>
      <c r="D383" s="28">
        <v>0.52270000000000005</v>
      </c>
      <c r="E383" s="5"/>
    </row>
    <row r="384" spans="1:5">
      <c r="A384" s="13">
        <v>36891</v>
      </c>
      <c r="B384" s="30">
        <v>51.6</v>
      </c>
      <c r="C384" s="27">
        <f t="shared" si="5"/>
        <v>55.400000000000006</v>
      </c>
      <c r="D384" s="28">
        <v>0.55400000000000005</v>
      </c>
      <c r="E384" s="5"/>
    </row>
    <row r="385" spans="1:5">
      <c r="A385" s="13">
        <v>36922</v>
      </c>
      <c r="B385" s="30">
        <v>51.1</v>
      </c>
      <c r="C385" s="27">
        <f t="shared" si="5"/>
        <v>54.66</v>
      </c>
      <c r="D385" s="28">
        <v>0.54659999999999997</v>
      </c>
      <c r="E385" s="5"/>
    </row>
    <row r="386" spans="1:5">
      <c r="A386" s="31">
        <v>36950</v>
      </c>
      <c r="B386" s="30">
        <v>49.3</v>
      </c>
      <c r="C386" s="27">
        <f t="shared" si="5"/>
        <v>52.5</v>
      </c>
      <c r="D386" s="28">
        <v>0.52500000000000002</v>
      </c>
      <c r="E386" s="5"/>
    </row>
    <row r="387" spans="1:5">
      <c r="A387" s="13">
        <v>36981</v>
      </c>
      <c r="B387" s="30">
        <v>47.4</v>
      </c>
      <c r="C387" s="27">
        <f t="shared" si="5"/>
        <v>48.9</v>
      </c>
      <c r="D387" s="28">
        <v>0.48899999999999999</v>
      </c>
      <c r="E387" s="5"/>
    </row>
    <row r="388" spans="1:5">
      <c r="A388" s="13">
        <v>37011</v>
      </c>
      <c r="B388" s="30">
        <v>49.2</v>
      </c>
      <c r="C388" s="27">
        <f t="shared" si="5"/>
        <v>50.88</v>
      </c>
      <c r="D388" s="28">
        <v>0.50880000000000003</v>
      </c>
      <c r="E388" s="5"/>
    </row>
    <row r="389" spans="1:5">
      <c r="A389" s="13">
        <v>37042</v>
      </c>
      <c r="B389" s="30">
        <v>49.3</v>
      </c>
      <c r="C389" s="27">
        <f t="shared" si="5"/>
        <v>51</v>
      </c>
      <c r="D389" s="28">
        <v>0.51</v>
      </c>
      <c r="E389" s="5"/>
    </row>
    <row r="390" spans="1:5">
      <c r="A390" s="31">
        <v>37072</v>
      </c>
      <c r="B390" s="30">
        <v>49.7</v>
      </c>
      <c r="C390" s="27">
        <f t="shared" si="5"/>
        <v>50.749999999999993</v>
      </c>
      <c r="D390" s="28">
        <v>0.50749999999999995</v>
      </c>
      <c r="E390" s="5"/>
    </row>
    <row r="391" spans="1:5">
      <c r="A391" s="13">
        <v>37103</v>
      </c>
      <c r="B391" s="30">
        <v>48.8</v>
      </c>
      <c r="C391" s="27">
        <f t="shared" ref="C391:C454" si="6">IF(OR(D391=0,D391=" "),NA(),D391*100)</f>
        <v>50.41</v>
      </c>
      <c r="D391" s="28">
        <v>0.50409999999999999</v>
      </c>
      <c r="E391" s="5"/>
    </row>
    <row r="392" spans="1:5">
      <c r="A392" s="13">
        <v>37134</v>
      </c>
      <c r="B392" s="30">
        <v>50.4</v>
      </c>
      <c r="C392" s="27">
        <f t="shared" si="6"/>
        <v>53.42</v>
      </c>
      <c r="D392" s="28">
        <v>0.53420000000000001</v>
      </c>
      <c r="E392" s="5"/>
    </row>
    <row r="393" spans="1:5">
      <c r="A393" s="13">
        <v>37164</v>
      </c>
      <c r="B393" s="30">
        <v>47</v>
      </c>
      <c r="C393" s="27">
        <f t="shared" si="6"/>
        <v>49.230000000000004</v>
      </c>
      <c r="D393" s="28">
        <v>0.49230000000000002</v>
      </c>
      <c r="E393" s="5"/>
    </row>
    <row r="394" spans="1:5">
      <c r="A394" s="31">
        <v>37195</v>
      </c>
      <c r="B394" s="30">
        <v>48.7</v>
      </c>
      <c r="C394" s="27">
        <f t="shared" si="6"/>
        <v>50.529999999999994</v>
      </c>
      <c r="D394" s="28">
        <v>0.50529999999999997</v>
      </c>
      <c r="E394" s="5"/>
    </row>
    <row r="395" spans="1:5">
      <c r="A395" s="13">
        <v>37225</v>
      </c>
      <c r="B395" s="30">
        <v>50.4</v>
      </c>
      <c r="C395" s="27">
        <f t="shared" si="6"/>
        <v>52</v>
      </c>
      <c r="D395" s="28">
        <v>0.52</v>
      </c>
      <c r="E395" s="5"/>
    </row>
    <row r="396" spans="1:5">
      <c r="A396" s="13">
        <v>37256</v>
      </c>
      <c r="B396" s="30">
        <v>50.2</v>
      </c>
      <c r="C396" s="27">
        <f t="shared" si="6"/>
        <v>51.06</v>
      </c>
      <c r="D396" s="28">
        <v>0.51060000000000005</v>
      </c>
      <c r="E396" s="5"/>
    </row>
    <row r="397" spans="1:5">
      <c r="A397" s="13">
        <v>37287</v>
      </c>
      <c r="B397" s="30">
        <v>50.2</v>
      </c>
      <c r="C397" s="27">
        <f t="shared" si="6"/>
        <v>50.78</v>
      </c>
      <c r="D397" s="28">
        <v>0.50780000000000003</v>
      </c>
      <c r="E397" s="5"/>
    </row>
    <row r="398" spans="1:5">
      <c r="A398" s="31">
        <v>37315</v>
      </c>
      <c r="B398" s="5">
        <v>51.1</v>
      </c>
      <c r="C398" s="27">
        <f t="shared" si="6"/>
        <v>51.64</v>
      </c>
      <c r="D398" s="28">
        <v>0.51639999999999997</v>
      </c>
      <c r="E398" s="5"/>
    </row>
    <row r="399" spans="1:5">
      <c r="A399" s="13">
        <v>37346</v>
      </c>
      <c r="B399" s="5">
        <v>52.2</v>
      </c>
      <c r="C399" s="27">
        <f t="shared" si="6"/>
        <v>53.16</v>
      </c>
      <c r="D399" s="28">
        <v>0.53159999999999996</v>
      </c>
      <c r="E399" s="5"/>
    </row>
    <row r="400" spans="1:5">
      <c r="A400" s="13">
        <v>37376</v>
      </c>
      <c r="B400" s="5">
        <v>52.1</v>
      </c>
      <c r="C400" s="27">
        <f t="shared" si="6"/>
        <v>53.97</v>
      </c>
      <c r="D400" s="28">
        <v>0.53969999999999996</v>
      </c>
      <c r="E400" s="5"/>
    </row>
    <row r="401" spans="1:5">
      <c r="A401" s="13">
        <v>37407</v>
      </c>
      <c r="B401" s="5">
        <v>53.5</v>
      </c>
      <c r="C401" s="27">
        <f t="shared" si="6"/>
        <v>56.74</v>
      </c>
      <c r="D401" s="28">
        <v>0.56740000000000002</v>
      </c>
      <c r="E401" s="5"/>
    </row>
    <row r="402" spans="1:5">
      <c r="A402" s="31">
        <v>37437</v>
      </c>
      <c r="B402" s="5">
        <v>52.3</v>
      </c>
      <c r="C402" s="27">
        <f t="shared" si="6"/>
        <v>56.48</v>
      </c>
      <c r="D402" s="28">
        <v>0.56479999999999997</v>
      </c>
      <c r="E402" s="5"/>
    </row>
    <row r="403" spans="1:5">
      <c r="A403" s="13">
        <v>37468</v>
      </c>
      <c r="B403" s="5">
        <v>50.9</v>
      </c>
      <c r="C403" s="27">
        <f t="shared" si="6"/>
        <v>54.779999999999994</v>
      </c>
      <c r="D403" s="28">
        <v>0.54779999999999995</v>
      </c>
      <c r="E403" s="5"/>
    </row>
    <row r="404" spans="1:5">
      <c r="A404" s="13">
        <v>37499</v>
      </c>
      <c r="B404" s="5">
        <v>51.3</v>
      </c>
      <c r="C404" s="27">
        <f t="shared" si="6"/>
        <v>55.32</v>
      </c>
      <c r="D404" s="28">
        <v>0.55320000000000003</v>
      </c>
      <c r="E404" s="5"/>
    </row>
    <row r="405" spans="1:5">
      <c r="A405" s="13">
        <v>37529</v>
      </c>
      <c r="B405" s="5">
        <v>50.9</v>
      </c>
      <c r="C405" s="27">
        <f t="shared" si="6"/>
        <v>54.35</v>
      </c>
      <c r="D405" s="28">
        <v>0.54349999999999998</v>
      </c>
      <c r="E405" s="5"/>
    </row>
    <row r="406" spans="1:5">
      <c r="A406" s="13">
        <v>37560</v>
      </c>
      <c r="B406" s="5">
        <v>51.8</v>
      </c>
      <c r="C406" s="27">
        <f t="shared" si="6"/>
        <v>55.34</v>
      </c>
      <c r="D406" s="28">
        <v>0.5534</v>
      </c>
      <c r="E406" s="5"/>
    </row>
    <row r="407" spans="1:5">
      <c r="A407" s="13">
        <v>37590</v>
      </c>
      <c r="B407" s="5">
        <v>52.2</v>
      </c>
      <c r="C407" s="27">
        <f t="shared" si="6"/>
        <v>56.08</v>
      </c>
      <c r="D407" s="28">
        <v>0.56079999999999997</v>
      </c>
      <c r="E407" s="5"/>
    </row>
    <row r="408" spans="1:5">
      <c r="A408" s="13">
        <v>37621</v>
      </c>
      <c r="B408" s="5">
        <v>51.7</v>
      </c>
      <c r="C408" s="27">
        <f t="shared" si="6"/>
        <v>56.620000000000005</v>
      </c>
      <c r="D408" s="28">
        <v>0.56620000000000004</v>
      </c>
      <c r="E408" s="5"/>
    </row>
    <row r="409" spans="1:5">
      <c r="A409" s="13">
        <v>37652</v>
      </c>
      <c r="B409" s="5">
        <v>53.2</v>
      </c>
      <c r="C409" s="27">
        <f t="shared" si="6"/>
        <v>58.84</v>
      </c>
      <c r="D409" s="28">
        <v>0.58840000000000003</v>
      </c>
      <c r="E409" s="5"/>
    </row>
    <row r="410" spans="1:5">
      <c r="A410" s="13">
        <v>37680</v>
      </c>
      <c r="B410" s="5">
        <v>54.7</v>
      </c>
      <c r="C410" s="27">
        <f t="shared" si="6"/>
        <v>60.540000000000006</v>
      </c>
      <c r="D410" s="28">
        <v>0.60540000000000005</v>
      </c>
      <c r="E410" s="5"/>
    </row>
    <row r="411" spans="1:5">
      <c r="A411" s="13">
        <v>37711</v>
      </c>
      <c r="B411" s="5">
        <v>54.8</v>
      </c>
      <c r="C411" s="27">
        <f t="shared" si="6"/>
        <v>60.36</v>
      </c>
      <c r="D411" s="28">
        <v>0.60360000000000003</v>
      </c>
      <c r="E411" s="5"/>
    </row>
    <row r="412" spans="1:5">
      <c r="A412" s="13">
        <v>37741</v>
      </c>
      <c r="B412" s="5">
        <v>56.1</v>
      </c>
      <c r="C412" s="27">
        <f t="shared" si="6"/>
        <v>62.3</v>
      </c>
      <c r="D412" s="28">
        <v>0.623</v>
      </c>
      <c r="E412" s="5"/>
    </row>
    <row r="413" spans="1:5">
      <c r="A413" s="13">
        <v>37772</v>
      </c>
      <c r="B413" s="5">
        <v>57.7</v>
      </c>
      <c r="C413" s="27">
        <f t="shared" si="6"/>
        <v>65.22</v>
      </c>
      <c r="D413" s="28">
        <v>0.6522</v>
      </c>
      <c r="E413" s="5"/>
    </row>
    <row r="414" spans="1:5">
      <c r="A414" s="13">
        <v>37802</v>
      </c>
      <c r="B414" s="5">
        <v>59.4</v>
      </c>
      <c r="C414" s="27">
        <f t="shared" si="6"/>
        <v>66.739999999999995</v>
      </c>
      <c r="D414" s="28">
        <v>0.66739999999999999</v>
      </c>
      <c r="E414" s="5"/>
    </row>
    <row r="415" spans="1:5">
      <c r="A415" s="13">
        <v>37833</v>
      </c>
      <c r="B415" s="5">
        <v>58.3</v>
      </c>
      <c r="C415" s="27">
        <f t="shared" si="6"/>
        <v>65.290000000000006</v>
      </c>
      <c r="D415" s="28">
        <v>0.65290000000000004</v>
      </c>
      <c r="E415" s="5"/>
    </row>
    <row r="416" spans="1:5">
      <c r="A416" s="13">
        <v>37864</v>
      </c>
      <c r="B416" s="5">
        <v>57.3</v>
      </c>
      <c r="C416" s="27">
        <f t="shared" si="6"/>
        <v>64</v>
      </c>
      <c r="D416" s="28">
        <v>0.64</v>
      </c>
      <c r="E416" s="5"/>
    </row>
    <row r="417" spans="1:5">
      <c r="A417" s="13">
        <v>37894</v>
      </c>
      <c r="B417" s="5">
        <v>59.1</v>
      </c>
      <c r="C417" s="27">
        <f t="shared" si="6"/>
        <v>68.010000000000005</v>
      </c>
      <c r="D417" s="28">
        <v>0.68010000000000004</v>
      </c>
      <c r="E417" s="5"/>
    </row>
    <row r="418" spans="1:5">
      <c r="A418" s="13">
        <v>37925</v>
      </c>
      <c r="B418" s="5">
        <v>61</v>
      </c>
      <c r="C418" s="27">
        <f t="shared" si="6"/>
        <v>70.459999999999994</v>
      </c>
      <c r="D418" s="28">
        <v>0.7046</v>
      </c>
      <c r="E418" s="5"/>
    </row>
    <row r="419" spans="1:5">
      <c r="A419" s="13">
        <v>37955</v>
      </c>
      <c r="B419" s="5">
        <v>62.1</v>
      </c>
      <c r="C419" s="27">
        <f t="shared" si="6"/>
        <v>72.06</v>
      </c>
      <c r="D419" s="28">
        <v>0.72060000000000002</v>
      </c>
      <c r="E419" s="5"/>
    </row>
    <row r="420" spans="1:5">
      <c r="A420" s="13">
        <v>37986</v>
      </c>
      <c r="B420" s="5">
        <v>63.5</v>
      </c>
      <c r="C420" s="27">
        <f t="shared" si="6"/>
        <v>75</v>
      </c>
      <c r="D420" s="28">
        <v>0.75</v>
      </c>
      <c r="E420" s="5"/>
    </row>
    <row r="421" spans="1:5">
      <c r="A421" s="13">
        <v>38017</v>
      </c>
      <c r="B421" s="5">
        <v>64.5</v>
      </c>
      <c r="C421" s="27">
        <f t="shared" si="6"/>
        <v>76.44</v>
      </c>
      <c r="D421" s="28">
        <v>0.76439999999999997</v>
      </c>
      <c r="E421" s="5"/>
    </row>
    <row r="422" spans="1:5">
      <c r="A422" s="13">
        <v>38046</v>
      </c>
      <c r="B422" s="5">
        <v>65.2</v>
      </c>
      <c r="C422" s="27">
        <f t="shared" si="6"/>
        <v>77.08</v>
      </c>
      <c r="D422" s="28">
        <v>0.77080000000000004</v>
      </c>
      <c r="E422" s="5"/>
    </row>
    <row r="423" spans="1:5">
      <c r="A423" s="13">
        <v>38077</v>
      </c>
      <c r="B423" s="5">
        <v>63.8</v>
      </c>
      <c r="C423" s="27">
        <f t="shared" si="6"/>
        <v>75.89</v>
      </c>
      <c r="D423" s="28">
        <v>0.75890000000000002</v>
      </c>
      <c r="E423" s="5"/>
    </row>
    <row r="424" spans="1:5">
      <c r="A424" s="13">
        <v>38107</v>
      </c>
      <c r="B424" s="5">
        <v>62.1</v>
      </c>
      <c r="C424" s="27">
        <f t="shared" si="6"/>
        <v>72.2</v>
      </c>
      <c r="D424" s="28">
        <v>0.72199999999999998</v>
      </c>
      <c r="E424" s="5"/>
    </row>
    <row r="425" spans="1:5">
      <c r="A425" s="13">
        <v>38138</v>
      </c>
      <c r="B425" s="5">
        <v>61.1</v>
      </c>
      <c r="C425" s="27">
        <f t="shared" si="6"/>
        <v>71.430000000000007</v>
      </c>
      <c r="D425" s="28">
        <v>0.71430000000000005</v>
      </c>
      <c r="E425" s="5"/>
    </row>
    <row r="426" spans="1:5">
      <c r="A426" s="13">
        <v>38168</v>
      </c>
      <c r="B426" s="5">
        <v>59.1</v>
      </c>
      <c r="C426" s="27">
        <f t="shared" si="6"/>
        <v>68.89</v>
      </c>
      <c r="D426" s="28">
        <v>0.68889999999999996</v>
      </c>
      <c r="E426" s="5"/>
    </row>
    <row r="427" spans="1:5">
      <c r="A427" s="13">
        <v>38199</v>
      </c>
      <c r="B427" s="5">
        <v>60.2</v>
      </c>
      <c r="C427" s="27">
        <f t="shared" si="6"/>
        <v>69.86</v>
      </c>
      <c r="D427" s="28">
        <v>0.6986</v>
      </c>
      <c r="E427" s="5"/>
    </row>
    <row r="428" spans="1:5">
      <c r="A428" s="13">
        <v>38230</v>
      </c>
      <c r="B428" s="5">
        <v>60.1</v>
      </c>
      <c r="C428" s="27">
        <f t="shared" si="6"/>
        <v>70.11</v>
      </c>
      <c r="D428" s="28">
        <v>0.70109999999999995</v>
      </c>
      <c r="E428" s="5"/>
    </row>
    <row r="429" spans="1:5">
      <c r="A429" s="13">
        <v>38260</v>
      </c>
      <c r="B429" s="5">
        <v>61</v>
      </c>
      <c r="C429" s="27">
        <f t="shared" si="6"/>
        <v>71.47</v>
      </c>
      <c r="D429" s="28">
        <v>0.7147</v>
      </c>
      <c r="E429" s="5"/>
    </row>
    <row r="430" spans="1:5">
      <c r="A430" s="13">
        <v>38291</v>
      </c>
      <c r="B430" s="5">
        <v>62.5</v>
      </c>
      <c r="C430" s="27">
        <f t="shared" si="6"/>
        <v>74.61</v>
      </c>
      <c r="D430" s="28">
        <v>0.74609999999999999</v>
      </c>
      <c r="E430" s="5"/>
    </row>
    <row r="431" spans="1:5">
      <c r="A431" s="13">
        <v>38321</v>
      </c>
      <c r="B431" s="5">
        <v>63.6</v>
      </c>
      <c r="C431" s="27">
        <f t="shared" si="6"/>
        <v>77.75</v>
      </c>
      <c r="D431" s="28">
        <v>0.77749999999999997</v>
      </c>
      <c r="E431" s="5"/>
    </row>
    <row r="432" spans="1:5">
      <c r="A432" s="13">
        <v>38352</v>
      </c>
      <c r="B432" s="5">
        <v>63.2</v>
      </c>
      <c r="C432" s="27">
        <f t="shared" si="6"/>
        <v>77.900000000000006</v>
      </c>
      <c r="D432" s="28">
        <v>0.77900000000000003</v>
      </c>
      <c r="E432" s="5"/>
    </row>
    <row r="433" spans="1:5">
      <c r="A433" s="13">
        <v>38383</v>
      </c>
      <c r="B433" s="5">
        <v>63.5</v>
      </c>
      <c r="C433" s="27">
        <f t="shared" si="6"/>
        <v>77.44</v>
      </c>
      <c r="D433" s="28">
        <v>0.77439999999999998</v>
      </c>
      <c r="E433" s="5"/>
    </row>
    <row r="434" spans="1:5">
      <c r="A434" s="13">
        <v>38411</v>
      </c>
      <c r="B434" s="5">
        <v>64.400000000000006</v>
      </c>
      <c r="C434" s="27">
        <f t="shared" si="6"/>
        <v>79.05</v>
      </c>
      <c r="D434" s="28">
        <v>0.79049999999999998</v>
      </c>
      <c r="E434" s="5"/>
    </row>
    <row r="435" spans="1:5">
      <c r="A435" s="13">
        <v>38442</v>
      </c>
      <c r="B435" s="5">
        <v>63.8</v>
      </c>
      <c r="C435" s="27">
        <f t="shared" si="6"/>
        <v>77.19</v>
      </c>
      <c r="D435" s="28">
        <v>0.77190000000000003</v>
      </c>
      <c r="E435" s="5"/>
    </row>
    <row r="436" spans="1:5">
      <c r="A436" s="13">
        <v>38472</v>
      </c>
      <c r="B436" s="5">
        <v>64.099999999999994</v>
      </c>
      <c r="C436" s="27">
        <f t="shared" si="6"/>
        <v>78.11</v>
      </c>
      <c r="D436" s="28">
        <v>0.78110000000000002</v>
      </c>
      <c r="E436" s="5"/>
    </row>
    <row r="437" spans="1:5">
      <c r="A437" s="13">
        <v>38503</v>
      </c>
      <c r="B437" s="5">
        <v>63.2</v>
      </c>
      <c r="C437" s="27">
        <f t="shared" si="6"/>
        <v>75.570000000000007</v>
      </c>
      <c r="D437" s="28">
        <v>0.75570000000000004</v>
      </c>
      <c r="E437" s="5"/>
    </row>
    <row r="438" spans="1:5">
      <c r="A438" s="13">
        <v>38533</v>
      </c>
      <c r="B438" s="5">
        <v>64.5</v>
      </c>
      <c r="C438" s="27">
        <f t="shared" si="6"/>
        <v>76.37</v>
      </c>
      <c r="D438" s="28">
        <v>0.76370000000000005</v>
      </c>
      <c r="E438" s="5"/>
    </row>
    <row r="439" spans="1:5">
      <c r="A439" s="13">
        <v>38564</v>
      </c>
      <c r="B439" s="5">
        <v>64.3</v>
      </c>
      <c r="C439" s="27">
        <f t="shared" si="6"/>
        <v>75.949999999999989</v>
      </c>
      <c r="D439" s="28">
        <v>0.75949999999999995</v>
      </c>
      <c r="E439" s="5"/>
    </row>
    <row r="440" spans="1:5">
      <c r="A440" s="13">
        <v>38595</v>
      </c>
      <c r="B440" s="5">
        <v>63.3</v>
      </c>
      <c r="C440" s="27">
        <f t="shared" si="6"/>
        <v>74.709999999999994</v>
      </c>
      <c r="D440" s="28">
        <v>0.74709999999999999</v>
      </c>
      <c r="E440" s="5"/>
    </row>
    <row r="441" spans="1:5">
      <c r="A441" s="13">
        <v>38625</v>
      </c>
      <c r="B441" s="5">
        <v>64.7</v>
      </c>
      <c r="C441" s="27">
        <f t="shared" si="6"/>
        <v>76.149999999999991</v>
      </c>
      <c r="D441" s="28">
        <v>0.76149999999999995</v>
      </c>
      <c r="E441" s="5"/>
    </row>
    <row r="442" spans="1:5">
      <c r="A442" s="13">
        <v>38656</v>
      </c>
      <c r="B442" s="5">
        <v>63.9</v>
      </c>
      <c r="C442" s="27">
        <f t="shared" si="6"/>
        <v>74.87</v>
      </c>
      <c r="D442" s="28">
        <v>0.74870000000000003</v>
      </c>
      <c r="E442" s="5"/>
    </row>
    <row r="443" spans="1:5">
      <c r="A443" s="13">
        <v>38686</v>
      </c>
      <c r="B443" s="5">
        <v>63.7</v>
      </c>
      <c r="C443" s="27">
        <f t="shared" si="6"/>
        <v>73.89</v>
      </c>
      <c r="D443" s="28">
        <v>0.7389</v>
      </c>
      <c r="E443" s="5"/>
    </row>
    <row r="444" spans="1:5">
      <c r="A444" s="13">
        <v>38717</v>
      </c>
      <c r="B444" s="5">
        <v>62.7</v>
      </c>
      <c r="C444" s="27">
        <f t="shared" si="6"/>
        <v>73.37</v>
      </c>
      <c r="D444" s="28">
        <v>0.73370000000000002</v>
      </c>
      <c r="E444" s="5"/>
    </row>
    <row r="445" spans="1:5">
      <c r="A445" s="13">
        <v>38748</v>
      </c>
      <c r="B445" s="5">
        <v>63.4</v>
      </c>
      <c r="C445" s="27">
        <f t="shared" si="6"/>
        <v>75.099999999999994</v>
      </c>
      <c r="D445" s="28">
        <v>0.751</v>
      </c>
      <c r="E445" s="5"/>
    </row>
    <row r="446" spans="1:5">
      <c r="A446" s="13">
        <v>38776</v>
      </c>
      <c r="B446" s="5">
        <v>62.6</v>
      </c>
      <c r="C446" s="27">
        <f t="shared" si="6"/>
        <v>73.819999999999993</v>
      </c>
      <c r="D446" s="28">
        <v>0.73819999999999997</v>
      </c>
      <c r="E446" s="5"/>
    </row>
    <row r="447" spans="1:5">
      <c r="A447" s="13">
        <v>38807</v>
      </c>
      <c r="B447" s="5">
        <v>60.8</v>
      </c>
      <c r="C447" s="27">
        <f t="shared" si="6"/>
        <v>71.59</v>
      </c>
      <c r="D447" s="28">
        <v>0.71589999999999998</v>
      </c>
      <c r="E447" s="5"/>
    </row>
    <row r="448" spans="1:5">
      <c r="A448" s="13">
        <v>38837</v>
      </c>
      <c r="B448" s="5">
        <v>62.9</v>
      </c>
      <c r="C448" s="27">
        <f t="shared" si="6"/>
        <v>75.42</v>
      </c>
      <c r="D448" s="28">
        <v>0.75419999999999998</v>
      </c>
      <c r="E448" s="5"/>
    </row>
    <row r="449" spans="1:5">
      <c r="A449" s="13">
        <v>38868</v>
      </c>
      <c r="B449" s="5">
        <v>63.2</v>
      </c>
      <c r="C449" s="27">
        <f t="shared" si="6"/>
        <v>76.36</v>
      </c>
      <c r="D449" s="28">
        <v>0.76359999999999995</v>
      </c>
      <c r="E449" s="5"/>
    </row>
    <row r="450" spans="1:5">
      <c r="A450" s="13">
        <v>38898</v>
      </c>
      <c r="B450" s="5">
        <v>62.2</v>
      </c>
      <c r="C450" s="27">
        <f t="shared" si="6"/>
        <v>74.33</v>
      </c>
      <c r="D450" s="28">
        <v>0.74329999999999996</v>
      </c>
      <c r="E450" s="5"/>
    </row>
    <row r="451" spans="1:5">
      <c r="A451" s="13">
        <v>38929</v>
      </c>
      <c r="B451" s="5">
        <v>63.9</v>
      </c>
      <c r="C451" s="27">
        <f t="shared" si="6"/>
        <v>76.58</v>
      </c>
      <c r="D451" s="28">
        <v>0.76580000000000004</v>
      </c>
      <c r="E451" s="5"/>
    </row>
    <row r="452" spans="1:5">
      <c r="A452" s="13">
        <v>38960</v>
      </c>
      <c r="B452" s="5">
        <v>63.7</v>
      </c>
      <c r="C452" s="27">
        <f t="shared" si="6"/>
        <v>76.27000000000001</v>
      </c>
      <c r="D452" s="28">
        <v>0.76270000000000004</v>
      </c>
      <c r="E452" s="5"/>
    </row>
    <row r="453" spans="1:5">
      <c r="A453" s="13">
        <v>38990</v>
      </c>
      <c r="B453" s="5">
        <v>62.6</v>
      </c>
      <c r="C453" s="27">
        <f t="shared" si="6"/>
        <v>74.8</v>
      </c>
      <c r="D453" s="28">
        <v>0.748</v>
      </c>
      <c r="E453" s="5"/>
    </row>
    <row r="454" spans="1:5">
      <c r="A454" s="13">
        <v>39021</v>
      </c>
      <c r="B454" s="5">
        <v>64</v>
      </c>
      <c r="C454" s="27">
        <f t="shared" si="6"/>
        <v>76.92</v>
      </c>
      <c r="D454" s="28">
        <v>0.76919999999999999</v>
      </c>
      <c r="E454" s="5"/>
    </row>
    <row r="455" spans="1:5">
      <c r="A455" s="13">
        <v>39051</v>
      </c>
      <c r="B455" s="5">
        <v>64.5</v>
      </c>
      <c r="C455" s="27">
        <f t="shared" ref="C455:C518" si="7">IF(OR(D455=0,D455=" "),NA(),D455*100)</f>
        <v>78.5</v>
      </c>
      <c r="D455" s="28">
        <v>0.78500000000000003</v>
      </c>
      <c r="E455" s="5"/>
    </row>
    <row r="456" spans="1:5">
      <c r="A456" s="13">
        <v>39082</v>
      </c>
      <c r="B456" s="5">
        <v>64.900000000000006</v>
      </c>
      <c r="C456" s="27">
        <f t="shared" si="7"/>
        <v>79.13</v>
      </c>
      <c r="D456" s="28">
        <v>0.7913</v>
      </c>
      <c r="E456" s="5"/>
    </row>
    <row r="457" spans="1:5">
      <c r="A457" s="13">
        <v>39113</v>
      </c>
      <c r="B457" s="5">
        <v>63.8</v>
      </c>
      <c r="C457" s="27">
        <f t="shared" si="7"/>
        <v>77.2</v>
      </c>
      <c r="D457" s="28">
        <v>0.77200000000000002</v>
      </c>
      <c r="E457" s="5"/>
    </row>
    <row r="458" spans="1:5">
      <c r="A458" s="13">
        <v>39141</v>
      </c>
      <c r="B458" s="5">
        <v>64.599999999999994</v>
      </c>
      <c r="C458" s="27">
        <f t="shared" si="7"/>
        <v>78.8</v>
      </c>
      <c r="D458" s="28">
        <v>0.78800000000000003</v>
      </c>
      <c r="E458" s="5"/>
    </row>
    <row r="459" spans="1:5">
      <c r="A459" s="13">
        <v>39172</v>
      </c>
      <c r="B459" s="5">
        <v>65.900000000000006</v>
      </c>
      <c r="C459" s="27">
        <f t="shared" si="7"/>
        <v>80.7</v>
      </c>
      <c r="D459" s="28">
        <v>0.80700000000000005</v>
      </c>
      <c r="E459" s="5"/>
    </row>
    <row r="460" spans="1:5">
      <c r="A460" s="13">
        <v>39202</v>
      </c>
      <c r="B460" s="5">
        <v>67</v>
      </c>
      <c r="C460" s="27">
        <f t="shared" si="7"/>
        <v>82.679999999999993</v>
      </c>
      <c r="D460" s="28">
        <v>0.82679999999999998</v>
      </c>
      <c r="E460" s="5"/>
    </row>
    <row r="461" spans="1:5">
      <c r="A461" s="13">
        <v>39233</v>
      </c>
      <c r="B461" s="5">
        <v>67</v>
      </c>
      <c r="C461" s="27">
        <f t="shared" si="7"/>
        <v>82.44</v>
      </c>
      <c r="D461" s="28">
        <v>0.82440000000000002</v>
      </c>
      <c r="E461" s="5"/>
    </row>
    <row r="462" spans="1:5">
      <c r="A462" s="13">
        <v>39263</v>
      </c>
      <c r="B462" s="5">
        <v>68.900000000000006</v>
      </c>
      <c r="C462" s="27">
        <f t="shared" si="7"/>
        <v>84.87</v>
      </c>
      <c r="D462" s="28">
        <v>0.84870000000000001</v>
      </c>
      <c r="E462" s="5"/>
    </row>
    <row r="463" spans="1:5">
      <c r="A463" s="13">
        <v>39294</v>
      </c>
      <c r="B463" s="5">
        <v>68.8</v>
      </c>
      <c r="C463" s="27">
        <f t="shared" si="7"/>
        <v>85.72</v>
      </c>
      <c r="D463" s="28">
        <v>0.85719999999999996</v>
      </c>
      <c r="E463" s="5"/>
    </row>
    <row r="464" spans="1:5">
      <c r="A464" s="13">
        <v>39325</v>
      </c>
      <c r="B464" s="5">
        <v>66.2</v>
      </c>
      <c r="C464" s="27">
        <f t="shared" si="7"/>
        <v>82.14</v>
      </c>
      <c r="D464" s="28">
        <v>0.82140000000000002</v>
      </c>
      <c r="E464" s="5"/>
    </row>
    <row r="465" spans="1:9">
      <c r="A465" s="13">
        <v>39355</v>
      </c>
      <c r="B465" s="5">
        <v>70</v>
      </c>
      <c r="C465" s="27">
        <f t="shared" si="7"/>
        <v>88.27000000000001</v>
      </c>
      <c r="D465" s="28">
        <v>0.88270000000000004</v>
      </c>
      <c r="E465" s="5"/>
    </row>
    <row r="466" spans="1:9">
      <c r="A466" s="13">
        <v>39386</v>
      </c>
      <c r="B466" s="5">
        <v>72.2</v>
      </c>
      <c r="C466" s="27">
        <f t="shared" si="7"/>
        <v>92.16</v>
      </c>
      <c r="D466" s="28">
        <v>0.92159999999999997</v>
      </c>
      <c r="E466" s="5"/>
    </row>
    <row r="467" spans="1:9">
      <c r="A467" s="13">
        <v>39416</v>
      </c>
      <c r="B467" s="5">
        <v>68.900000000000006</v>
      </c>
      <c r="C467" s="27">
        <f t="shared" si="7"/>
        <v>88.649999999999991</v>
      </c>
      <c r="D467" s="28">
        <v>0.88649999999999995</v>
      </c>
      <c r="E467" s="5"/>
    </row>
    <row r="468" spans="1:9">
      <c r="A468" s="13">
        <v>39447</v>
      </c>
      <c r="B468" s="5">
        <v>68.7</v>
      </c>
      <c r="C468" s="27">
        <f t="shared" si="7"/>
        <v>88.160000000000011</v>
      </c>
      <c r="D468" s="28">
        <v>0.88160000000000005</v>
      </c>
      <c r="E468" s="5"/>
    </row>
    <row r="469" spans="1:9">
      <c r="A469" s="13">
        <v>39478</v>
      </c>
      <c r="B469" s="5">
        <v>68.3</v>
      </c>
      <c r="C469" s="27">
        <f t="shared" si="7"/>
        <v>88.84</v>
      </c>
      <c r="D469" s="28">
        <v>0.88839999999999997</v>
      </c>
      <c r="E469" s="5"/>
    </row>
    <row r="470" spans="1:9">
      <c r="A470" s="13">
        <v>39507</v>
      </c>
      <c r="B470" s="5">
        <v>71.8</v>
      </c>
      <c r="C470" s="27">
        <f t="shared" si="7"/>
        <v>94.66</v>
      </c>
      <c r="D470" s="28">
        <v>0.9466</v>
      </c>
      <c r="E470" s="5"/>
    </row>
    <row r="471" spans="1:9">
      <c r="A471" s="13">
        <v>39538</v>
      </c>
      <c r="B471" s="5">
        <v>68.900000000000006</v>
      </c>
      <c r="C471" s="27">
        <f t="shared" si="7"/>
        <v>91.8</v>
      </c>
      <c r="D471" s="28">
        <v>0.91800000000000004</v>
      </c>
      <c r="E471" s="5"/>
    </row>
    <row r="472" spans="1:9">
      <c r="A472" s="13">
        <v>39568</v>
      </c>
      <c r="B472" s="5">
        <v>70.7</v>
      </c>
      <c r="C472" s="27">
        <f t="shared" si="7"/>
        <v>93.37</v>
      </c>
      <c r="D472" s="28">
        <v>0.93369999999999997</v>
      </c>
      <c r="E472" s="5"/>
    </row>
    <row r="473" spans="1:9">
      <c r="A473" s="13">
        <v>39599</v>
      </c>
      <c r="B473" s="5">
        <v>72.8</v>
      </c>
      <c r="C473" s="27">
        <f t="shared" si="7"/>
        <v>95.59</v>
      </c>
      <c r="D473" s="28">
        <v>0.95589999999999997</v>
      </c>
      <c r="E473" s="5"/>
    </row>
    <row r="474" spans="1:9">
      <c r="A474" s="13">
        <v>39629</v>
      </c>
      <c r="B474" s="5">
        <v>73.400000000000006</v>
      </c>
      <c r="C474" s="27">
        <f t="shared" si="7"/>
        <v>96.26</v>
      </c>
      <c r="D474" s="28">
        <v>0.96260000000000001</v>
      </c>
      <c r="E474" s="5"/>
      <c r="G474" s="32"/>
      <c r="H474" s="33"/>
      <c r="I474" s="34"/>
    </row>
    <row r="475" spans="1:9">
      <c r="A475" s="13">
        <v>39660</v>
      </c>
      <c r="B475" s="5">
        <v>72.2</v>
      </c>
      <c r="C475" s="27">
        <f t="shared" si="7"/>
        <v>94.34</v>
      </c>
      <c r="D475" s="28">
        <v>0.94340000000000002</v>
      </c>
      <c r="E475" s="5"/>
      <c r="G475" s="32"/>
      <c r="H475" s="33"/>
      <c r="I475" s="34"/>
    </row>
    <row r="476" spans="1:9">
      <c r="A476" s="13">
        <v>39691</v>
      </c>
      <c r="B476" s="5">
        <v>67.7</v>
      </c>
      <c r="C476" s="27">
        <f t="shared" si="7"/>
        <v>86.39</v>
      </c>
      <c r="D476" s="28">
        <v>0.8639</v>
      </c>
      <c r="E476" s="5"/>
      <c r="G476" s="32"/>
      <c r="H476" s="33"/>
      <c r="I476" s="34"/>
    </row>
    <row r="477" spans="1:9">
      <c r="A477" s="13">
        <v>39721</v>
      </c>
      <c r="B477" s="5">
        <v>63.4</v>
      </c>
      <c r="C477" s="27">
        <f t="shared" si="7"/>
        <v>79.959999999999994</v>
      </c>
      <c r="D477" s="28">
        <v>0.79959999999999998</v>
      </c>
      <c r="E477" s="5"/>
      <c r="G477" s="32"/>
      <c r="H477" s="33"/>
      <c r="I477" s="34"/>
    </row>
    <row r="478" spans="1:9">
      <c r="A478" s="13">
        <v>39752</v>
      </c>
      <c r="B478" s="5">
        <v>54.7</v>
      </c>
      <c r="C478" s="27">
        <f t="shared" si="7"/>
        <v>66.8</v>
      </c>
      <c r="D478" s="28">
        <v>0.66800000000000004</v>
      </c>
      <c r="E478" s="5"/>
      <c r="G478" s="32"/>
      <c r="H478" s="33"/>
      <c r="I478" s="34"/>
    </row>
    <row r="479" spans="1:9">
      <c r="A479" s="13">
        <v>39782</v>
      </c>
      <c r="B479" s="5">
        <v>54.6</v>
      </c>
      <c r="C479" s="27">
        <f t="shared" si="7"/>
        <v>65.72</v>
      </c>
      <c r="D479" s="28">
        <v>0.65720000000000001</v>
      </c>
      <c r="E479" s="5"/>
      <c r="G479" s="32"/>
      <c r="H479" s="33"/>
      <c r="I479" s="34"/>
    </row>
    <row r="480" spans="1:9">
      <c r="A480" s="13">
        <v>39813</v>
      </c>
      <c r="B480" s="5">
        <v>55.6</v>
      </c>
      <c r="C480" s="27">
        <f t="shared" si="7"/>
        <v>69.28</v>
      </c>
      <c r="D480" s="28">
        <v>0.69279999999999997</v>
      </c>
      <c r="E480" s="5"/>
      <c r="G480" s="32"/>
      <c r="H480" s="33"/>
      <c r="I480" s="34"/>
    </row>
    <row r="481" spans="1:9">
      <c r="A481" s="13">
        <v>39844</v>
      </c>
      <c r="B481" s="5">
        <v>53.2</v>
      </c>
      <c r="C481" s="27">
        <f t="shared" si="7"/>
        <v>64.38000000000001</v>
      </c>
      <c r="D481" s="28">
        <v>0.64380000000000004</v>
      </c>
      <c r="E481" s="5"/>
      <c r="G481" s="32"/>
      <c r="H481" s="33"/>
      <c r="I481" s="34"/>
    </row>
    <row r="482" spans="1:9">
      <c r="A482" s="13">
        <v>39872</v>
      </c>
      <c r="B482" s="5">
        <v>54.8</v>
      </c>
      <c r="C482" s="27">
        <f t="shared" si="7"/>
        <v>64.539999999999992</v>
      </c>
      <c r="D482" s="28">
        <v>0.64539999999999997</v>
      </c>
      <c r="E482" s="5"/>
      <c r="G482" s="32"/>
      <c r="H482" s="33"/>
      <c r="I482" s="34"/>
    </row>
    <row r="483" spans="1:9">
      <c r="A483" s="13">
        <v>39903</v>
      </c>
      <c r="B483" s="5">
        <v>57.4</v>
      </c>
      <c r="C483" s="27">
        <f t="shared" si="7"/>
        <v>68.73</v>
      </c>
      <c r="D483" s="28">
        <v>0.68730000000000002</v>
      </c>
      <c r="E483" s="5"/>
      <c r="G483" s="32"/>
      <c r="H483" s="33"/>
      <c r="I483" s="34"/>
    </row>
    <row r="484" spans="1:9">
      <c r="A484" s="13">
        <v>39933</v>
      </c>
      <c r="B484" s="5">
        <v>59.7</v>
      </c>
      <c r="C484" s="27">
        <f t="shared" si="7"/>
        <v>72.650000000000006</v>
      </c>
      <c r="D484" s="28">
        <v>0.72650000000000003</v>
      </c>
      <c r="E484" s="5"/>
      <c r="G484" s="32"/>
      <c r="H484" s="33"/>
      <c r="I484" s="34"/>
    </row>
    <row r="485" spans="1:9">
      <c r="A485" s="13">
        <v>39964</v>
      </c>
      <c r="B485" s="5">
        <v>63.3</v>
      </c>
      <c r="C485" s="27">
        <f t="shared" si="7"/>
        <v>79.12</v>
      </c>
      <c r="D485" s="28">
        <v>0.79120000000000001</v>
      </c>
      <c r="E485" s="5"/>
      <c r="G485" s="32"/>
      <c r="H485" s="33"/>
      <c r="I485" s="34"/>
    </row>
    <row r="486" spans="1:9">
      <c r="A486" s="13">
        <v>39994</v>
      </c>
      <c r="B486" s="35">
        <v>64.653300000000002</v>
      </c>
      <c r="C486" s="27">
        <f t="shared" si="7"/>
        <v>81.14</v>
      </c>
      <c r="D486" s="28">
        <v>0.81140000000000001</v>
      </c>
      <c r="E486" s="5"/>
      <c r="G486" s="32"/>
      <c r="H486" s="33"/>
      <c r="I486" s="34"/>
    </row>
    <row r="487" spans="1:9">
      <c r="A487" s="13">
        <v>40025</v>
      </c>
      <c r="B487" s="5">
        <v>65.7</v>
      </c>
      <c r="C487" s="27">
        <f t="shared" si="7"/>
        <v>82.809999999999988</v>
      </c>
      <c r="D487" s="28">
        <v>0.82809999999999995</v>
      </c>
      <c r="E487" s="5"/>
      <c r="G487" s="32"/>
      <c r="H487" s="33"/>
      <c r="I487" s="34"/>
    </row>
    <row r="488" spans="1:9">
      <c r="A488" s="13">
        <v>40056</v>
      </c>
      <c r="B488" s="5">
        <v>66.3</v>
      </c>
      <c r="C488" s="27">
        <f t="shared" si="7"/>
        <v>83.93</v>
      </c>
      <c r="D488" s="28">
        <v>0.83930000000000005</v>
      </c>
      <c r="E488" s="5"/>
      <c r="G488" s="32"/>
      <c r="H488" s="33"/>
      <c r="I488" s="34"/>
    </row>
    <row r="489" spans="1:9">
      <c r="A489" s="13">
        <v>40086</v>
      </c>
      <c r="B489" s="5">
        <v>68.2</v>
      </c>
      <c r="C489" s="27">
        <f t="shared" si="7"/>
        <v>88.01</v>
      </c>
      <c r="D489" s="28">
        <v>0.88009999999999999</v>
      </c>
      <c r="E489" s="5"/>
      <c r="G489" s="32"/>
      <c r="H489" s="33"/>
      <c r="I489" s="34"/>
    </row>
    <row r="490" spans="1:9">
      <c r="A490" s="13">
        <v>40117</v>
      </c>
      <c r="B490" s="5">
        <v>70.7</v>
      </c>
      <c r="C490" s="27">
        <f t="shared" si="7"/>
        <v>91.61</v>
      </c>
      <c r="D490" s="28">
        <v>0.91610000000000003</v>
      </c>
      <c r="E490" s="5"/>
      <c r="G490" s="32"/>
      <c r="H490" s="33"/>
      <c r="I490" s="34"/>
    </row>
    <row r="491" spans="1:9">
      <c r="A491" s="13">
        <v>40147</v>
      </c>
      <c r="B491" s="5">
        <v>69.900000000000006</v>
      </c>
      <c r="C491" s="27">
        <f t="shared" si="7"/>
        <v>91.78</v>
      </c>
      <c r="D491" s="28">
        <v>0.91779999999999995</v>
      </c>
      <c r="E491" s="5"/>
      <c r="G491" s="32"/>
      <c r="H491" s="33"/>
      <c r="I491" s="34"/>
    </row>
    <row r="492" spans="1:9">
      <c r="A492" s="13">
        <v>40178</v>
      </c>
      <c r="B492" s="5">
        <v>69.7</v>
      </c>
      <c r="C492" s="27">
        <f t="shared" si="7"/>
        <v>89.69</v>
      </c>
      <c r="D492" s="28">
        <v>0.89690000000000003</v>
      </c>
      <c r="E492" s="5"/>
      <c r="G492" s="32"/>
      <c r="H492" s="33"/>
      <c r="I492" s="34"/>
    </row>
    <row r="493" spans="1:9">
      <c r="A493" s="13">
        <v>40207</v>
      </c>
      <c r="B493" s="5">
        <v>69.2</v>
      </c>
      <c r="C493" s="27">
        <f t="shared" si="7"/>
        <v>89.09</v>
      </c>
      <c r="D493" s="28">
        <v>0.89090000000000003</v>
      </c>
      <c r="E493" s="5"/>
      <c r="G493" s="32"/>
      <c r="H493" s="33"/>
      <c r="I493" s="34"/>
    </row>
    <row r="494" spans="1:9">
      <c r="A494" s="13">
        <v>40235</v>
      </c>
      <c r="B494" s="5">
        <v>69.5</v>
      </c>
      <c r="C494" s="27">
        <f t="shared" si="7"/>
        <v>88.990000000000009</v>
      </c>
      <c r="D494" s="28">
        <v>0.88990000000000002</v>
      </c>
      <c r="E494" s="5"/>
      <c r="G494" s="32"/>
      <c r="H494" s="33"/>
      <c r="I494" s="34"/>
    </row>
    <row r="495" spans="1:9">
      <c r="A495" s="13">
        <v>40268</v>
      </c>
      <c r="B495" s="5">
        <v>71.7</v>
      </c>
      <c r="C495" s="27">
        <f t="shared" si="7"/>
        <v>91.59</v>
      </c>
      <c r="D495" s="28">
        <v>0.91590000000000005</v>
      </c>
      <c r="E495" s="5"/>
      <c r="G495" s="32"/>
      <c r="H495" s="33"/>
      <c r="I495" s="33"/>
    </row>
    <row r="496" spans="1:9">
      <c r="A496" s="13">
        <v>40298</v>
      </c>
      <c r="B496" s="5">
        <v>72.5</v>
      </c>
      <c r="C496" s="27">
        <f t="shared" si="7"/>
        <v>93</v>
      </c>
      <c r="D496" s="28">
        <v>0.93</v>
      </c>
      <c r="E496" s="5"/>
      <c r="G496" s="32"/>
      <c r="H496" s="33"/>
      <c r="I496" s="34"/>
    </row>
    <row r="497" spans="1:10">
      <c r="A497" s="13">
        <v>40329</v>
      </c>
      <c r="B497" s="5">
        <v>67.5</v>
      </c>
      <c r="C497" s="27">
        <f t="shared" si="7"/>
        <v>84.899999999999991</v>
      </c>
      <c r="D497" s="28">
        <v>0.84899999999999998</v>
      </c>
      <c r="E497" s="5"/>
      <c r="G497" s="32"/>
      <c r="H497" s="33"/>
      <c r="I497" s="34"/>
    </row>
    <row r="498" spans="1:10">
      <c r="A498" s="13">
        <v>40359</v>
      </c>
      <c r="B498" s="5">
        <v>67.3</v>
      </c>
      <c r="C498" s="27">
        <f t="shared" si="7"/>
        <v>85.22999999999999</v>
      </c>
      <c r="D498" s="28">
        <v>0.85229999999999995</v>
      </c>
      <c r="E498" s="5"/>
      <c r="G498" s="32"/>
      <c r="H498" s="33"/>
      <c r="I498" s="34"/>
    </row>
    <row r="499" spans="1:10">
      <c r="A499" s="13">
        <v>40389</v>
      </c>
      <c r="B499" s="5">
        <v>69.400000000000006</v>
      </c>
      <c r="C499" s="27">
        <f t="shared" si="7"/>
        <v>89.86</v>
      </c>
      <c r="D499" s="28">
        <v>0.89859999999999995</v>
      </c>
      <c r="E499" s="5"/>
      <c r="G499" s="32"/>
      <c r="H499" s="33"/>
      <c r="I499" s="34"/>
    </row>
    <row r="500" spans="1:10">
      <c r="A500" s="13">
        <v>40421</v>
      </c>
      <c r="B500" s="21">
        <v>69</v>
      </c>
      <c r="C500" s="27">
        <f t="shared" si="7"/>
        <v>89.18</v>
      </c>
      <c r="D500" s="28">
        <v>0.89180000000000004</v>
      </c>
      <c r="E500" s="5"/>
      <c r="G500" s="32"/>
      <c r="H500" s="33"/>
      <c r="I500" s="34"/>
    </row>
    <row r="501" spans="1:10">
      <c r="A501" s="13">
        <v>40451</v>
      </c>
      <c r="B501" s="5">
        <v>72.900000000000006</v>
      </c>
      <c r="C501" s="27">
        <f t="shared" si="7"/>
        <v>96.67</v>
      </c>
      <c r="D501" s="28">
        <v>0.9667</v>
      </c>
      <c r="E501" s="5"/>
      <c r="G501" s="32"/>
      <c r="H501" s="33"/>
      <c r="I501" s="34"/>
    </row>
    <row r="502" spans="1:10">
      <c r="A502" s="13">
        <v>40480</v>
      </c>
      <c r="B502" s="5">
        <v>72.7</v>
      </c>
      <c r="C502" s="27">
        <f t="shared" si="7"/>
        <v>97.61</v>
      </c>
      <c r="D502" s="28">
        <v>0.97609999999999997</v>
      </c>
      <c r="E502" s="5"/>
      <c r="G502" s="32"/>
      <c r="H502" s="33"/>
      <c r="I502" s="34"/>
    </row>
    <row r="503" spans="1:10">
      <c r="A503" s="13">
        <v>40512</v>
      </c>
      <c r="B503" s="21">
        <v>73</v>
      </c>
      <c r="C503" s="27">
        <f t="shared" si="7"/>
        <v>96.179999999999993</v>
      </c>
      <c r="D503" s="28">
        <v>0.96179999999999999</v>
      </c>
      <c r="E503" s="5"/>
      <c r="G503" s="32"/>
      <c r="H503" s="33"/>
      <c r="I503" s="34"/>
    </row>
    <row r="504" spans="1:10">
      <c r="A504" s="13">
        <v>40543</v>
      </c>
      <c r="B504" s="5">
        <v>75.8</v>
      </c>
      <c r="C504" s="27">
        <f t="shared" si="7"/>
        <v>101.63</v>
      </c>
      <c r="D504" s="28">
        <v>1.0163</v>
      </c>
      <c r="E504" s="5"/>
      <c r="G504" s="32"/>
      <c r="H504" s="33"/>
      <c r="I504" s="34"/>
    </row>
    <row r="505" spans="1:10">
      <c r="A505" s="13">
        <v>40574</v>
      </c>
      <c r="B505" s="21">
        <v>74</v>
      </c>
      <c r="C505" s="27">
        <f t="shared" si="7"/>
        <v>99.24</v>
      </c>
      <c r="D505" s="28">
        <v>0.99239999999999995</v>
      </c>
      <c r="E505" s="5"/>
      <c r="G505" s="32"/>
      <c r="H505" s="33"/>
      <c r="I505" s="34"/>
    </row>
    <row r="506" spans="1:10">
      <c r="A506" s="13">
        <v>40602</v>
      </c>
      <c r="B506" s="5">
        <v>75.5</v>
      </c>
      <c r="C506" s="27">
        <f t="shared" si="7"/>
        <v>101.63</v>
      </c>
      <c r="D506" s="28">
        <v>1.0163</v>
      </c>
      <c r="E506" s="5"/>
      <c r="G506" s="32"/>
      <c r="H506" s="33"/>
      <c r="I506" s="34"/>
    </row>
    <row r="507" spans="1:10">
      <c r="A507" s="13">
        <v>40633</v>
      </c>
      <c r="B507" s="21">
        <v>76.3</v>
      </c>
      <c r="C507" s="27">
        <f t="shared" si="7"/>
        <v>103.34</v>
      </c>
      <c r="D507" s="28">
        <v>1.0334000000000001</v>
      </c>
      <c r="E507" s="5"/>
      <c r="G507" s="32"/>
      <c r="H507" s="36"/>
      <c r="I507" s="37"/>
      <c r="J507" s="21"/>
    </row>
    <row r="508" spans="1:10">
      <c r="A508" s="13">
        <v>40662</v>
      </c>
      <c r="B508" s="5">
        <v>78.900000000000006</v>
      </c>
      <c r="C508" s="27">
        <f t="shared" si="7"/>
        <v>109.00000000000001</v>
      </c>
      <c r="D508" s="28">
        <v>1.0900000000000001</v>
      </c>
      <c r="E508" s="5"/>
      <c r="G508" s="32"/>
      <c r="H508" s="36"/>
      <c r="I508" s="37"/>
      <c r="J508" s="21"/>
    </row>
    <row r="509" spans="1:10">
      <c r="A509" s="13">
        <v>40694</v>
      </c>
      <c r="B509" s="21">
        <v>77.8</v>
      </c>
      <c r="C509" s="27">
        <f t="shared" si="7"/>
        <v>107.09</v>
      </c>
      <c r="D509" s="28">
        <v>1.0709</v>
      </c>
      <c r="E509" s="5"/>
      <c r="G509" s="32"/>
      <c r="H509" s="36"/>
      <c r="I509" s="37"/>
      <c r="J509" s="21"/>
    </row>
    <row r="510" spans="1:10">
      <c r="A510" s="13">
        <v>40724</v>
      </c>
      <c r="B510" s="5">
        <v>77.8</v>
      </c>
      <c r="C510" s="27">
        <f t="shared" si="7"/>
        <v>107.39000000000001</v>
      </c>
      <c r="D510" s="28">
        <v>1.0739000000000001</v>
      </c>
      <c r="E510" s="5"/>
      <c r="G510" s="32"/>
      <c r="H510" s="36"/>
      <c r="I510" s="37"/>
      <c r="J510" s="21"/>
    </row>
    <row r="511" spans="1:10">
      <c r="A511" s="13">
        <v>40753</v>
      </c>
      <c r="B511" s="21">
        <v>78.400000000000006</v>
      </c>
      <c r="C511" s="27">
        <f t="shared" si="7"/>
        <v>109.53999999999999</v>
      </c>
      <c r="D511" s="28">
        <v>1.0953999999999999</v>
      </c>
      <c r="E511" s="5"/>
      <c r="G511" s="32"/>
      <c r="H511" s="36"/>
      <c r="I511" s="37"/>
      <c r="J511" s="21"/>
    </row>
    <row r="512" spans="1:10">
      <c r="A512" s="13">
        <v>40786</v>
      </c>
      <c r="B512" s="5">
        <v>76.5</v>
      </c>
      <c r="C512" s="27">
        <f t="shared" si="7"/>
        <v>106.91</v>
      </c>
      <c r="D512" s="28">
        <v>1.0690999999999999</v>
      </c>
      <c r="E512" s="5"/>
      <c r="G512" s="32"/>
      <c r="H512" s="36"/>
      <c r="I512" s="37"/>
      <c r="J512" s="21"/>
    </row>
    <row r="513" spans="1:10">
      <c r="A513" s="13">
        <v>40816</v>
      </c>
      <c r="B513" s="21">
        <v>72.400000000000006</v>
      </c>
      <c r="C513" s="27">
        <f t="shared" si="7"/>
        <v>97.81</v>
      </c>
      <c r="D513" s="28">
        <v>0.97809999999999997</v>
      </c>
      <c r="E513" s="5"/>
      <c r="G513" s="32"/>
      <c r="H513" s="36"/>
      <c r="I513" s="37"/>
      <c r="J513" s="21"/>
    </row>
    <row r="514" spans="1:10">
      <c r="A514" s="13">
        <v>40847</v>
      </c>
      <c r="B514" s="5">
        <v>76.900000000000006</v>
      </c>
      <c r="C514" s="27">
        <f t="shared" si="7"/>
        <v>105.08999999999999</v>
      </c>
      <c r="D514" s="28">
        <v>1.0508999999999999</v>
      </c>
      <c r="E514" s="5"/>
      <c r="G514" s="32"/>
      <c r="H514" s="36"/>
      <c r="I514" s="37"/>
      <c r="J514" s="21"/>
    </row>
    <row r="515" spans="1:10">
      <c r="A515" s="13">
        <v>40877</v>
      </c>
      <c r="B515" s="21">
        <v>74.599999999999994</v>
      </c>
      <c r="C515" s="27">
        <f t="shared" si="7"/>
        <v>100.21</v>
      </c>
      <c r="D515" s="28">
        <v>1.0021</v>
      </c>
      <c r="E515" s="5"/>
      <c r="G515" s="32"/>
      <c r="H515" s="36"/>
      <c r="I515" s="37"/>
      <c r="J515" s="21"/>
    </row>
    <row r="516" spans="1:10">
      <c r="A516" s="13">
        <v>40907</v>
      </c>
      <c r="B516" s="5">
        <v>75.8</v>
      </c>
      <c r="C516" s="27">
        <f t="shared" si="7"/>
        <v>101.56</v>
      </c>
      <c r="D516" s="28">
        <v>1.0156000000000001</v>
      </c>
      <c r="E516" s="5"/>
      <c r="G516" s="32"/>
      <c r="H516" s="38"/>
      <c r="I516" s="39"/>
      <c r="J516" s="21"/>
    </row>
    <row r="517" spans="1:10">
      <c r="A517" s="13">
        <v>40939</v>
      </c>
      <c r="B517" s="21">
        <v>77.900000000000006</v>
      </c>
      <c r="C517" s="27">
        <f t="shared" si="7"/>
        <v>106.37</v>
      </c>
      <c r="D517" s="28">
        <v>1.0637000000000001</v>
      </c>
      <c r="E517" s="5"/>
      <c r="H517" s="38"/>
      <c r="I517" s="39"/>
      <c r="J517" s="21"/>
    </row>
    <row r="518" spans="1:10">
      <c r="A518" s="13">
        <v>40968</v>
      </c>
      <c r="B518" s="5">
        <v>79.2</v>
      </c>
      <c r="C518" s="27">
        <f t="shared" si="7"/>
        <v>108.16</v>
      </c>
      <c r="D518" s="28">
        <v>1.0815999999999999</v>
      </c>
      <c r="E518" s="5"/>
      <c r="H518" s="38"/>
      <c r="I518" s="39"/>
      <c r="J518" s="21"/>
    </row>
    <row r="519" spans="1:10">
      <c r="A519" s="13">
        <v>40998</v>
      </c>
      <c r="B519" s="21">
        <v>76.900000000000006</v>
      </c>
      <c r="C519" s="27">
        <f t="shared" ref="C519:C523" si="8">IF(OR(D519=0,D519=" "),NA(),D519*100)</f>
        <v>104.02</v>
      </c>
      <c r="D519" s="28">
        <v>1.0402</v>
      </c>
      <c r="E519" s="5"/>
      <c r="H519" s="38"/>
      <c r="I519" s="39"/>
      <c r="J519" s="21"/>
    </row>
    <row r="520" spans="1:10">
      <c r="A520" s="13">
        <v>41029</v>
      </c>
      <c r="B520" s="40">
        <v>77</v>
      </c>
      <c r="C520" s="27">
        <f t="shared" si="8"/>
        <v>104.52999999999999</v>
      </c>
      <c r="D520" s="28">
        <v>1.0452999999999999</v>
      </c>
      <c r="E520" s="5"/>
      <c r="H520" s="38"/>
      <c r="I520" s="39"/>
      <c r="J520" s="21"/>
    </row>
    <row r="521" spans="1:10">
      <c r="A521" s="13">
        <v>41060</v>
      </c>
      <c r="B521" s="5">
        <v>73.599999999999994</v>
      </c>
      <c r="C521" s="27">
        <f t="shared" si="8"/>
        <v>97.27</v>
      </c>
      <c r="D521" s="28">
        <v>0.97270000000000001</v>
      </c>
      <c r="E521" s="5"/>
      <c r="H521" s="38"/>
      <c r="I521" s="39"/>
      <c r="J521" s="21"/>
    </row>
    <row r="522" spans="1:10">
      <c r="A522" s="13">
        <v>41089</v>
      </c>
      <c r="B522" s="5">
        <v>76.5</v>
      </c>
      <c r="C522" s="27">
        <f t="shared" si="8"/>
        <v>101.91</v>
      </c>
      <c r="D522" s="28">
        <v>1.0190999999999999</v>
      </c>
      <c r="E522" s="5"/>
      <c r="H522" s="38"/>
      <c r="I522" s="39"/>
      <c r="J522" s="21"/>
    </row>
    <row r="523" spans="1:10">
      <c r="A523" s="13">
        <v>41121</v>
      </c>
      <c r="B523" s="5">
        <v>78.900000000000006</v>
      </c>
      <c r="C523" s="27">
        <f t="shared" si="8"/>
        <v>105.25999999999999</v>
      </c>
      <c r="D523" s="28">
        <v>1.0526</v>
      </c>
      <c r="E523" s="5"/>
      <c r="H523" s="38"/>
      <c r="I523" s="39"/>
      <c r="J523" s="21"/>
    </row>
    <row r="524" spans="1:10">
      <c r="A524" s="13">
        <v>41152</v>
      </c>
      <c r="B524" s="5">
        <v>77</v>
      </c>
      <c r="C524" s="27">
        <f>IF(OR(D524=0,D524=" "),NA(),D524*100)</f>
        <v>103.01</v>
      </c>
      <c r="D524" s="28">
        <v>1.0301</v>
      </c>
      <c r="E524" s="5"/>
      <c r="H524" s="38"/>
      <c r="I524" s="39"/>
      <c r="J524" s="21"/>
    </row>
    <row r="525" spans="1:10">
      <c r="A525" s="13">
        <v>41180</v>
      </c>
      <c r="B525" s="5">
        <v>76.900000000000006</v>
      </c>
      <c r="C525" s="27">
        <f t="shared" ref="C525:C588" si="9">IF(OR(D525=0,D525=" "),NA(),D525*100)</f>
        <v>104.64</v>
      </c>
      <c r="D525" s="28">
        <v>1.0464</v>
      </c>
      <c r="E525" s="5"/>
      <c r="H525" s="38"/>
      <c r="I525" s="39"/>
      <c r="J525" s="21"/>
    </row>
    <row r="526" spans="1:10">
      <c r="A526" s="13">
        <v>41213</v>
      </c>
      <c r="B526" s="5">
        <v>76.5</v>
      </c>
      <c r="C526" s="27">
        <f t="shared" si="9"/>
        <v>103.78</v>
      </c>
      <c r="D526" s="28">
        <v>1.0378000000000001</v>
      </c>
      <c r="E526" s="5"/>
      <c r="H526" s="38"/>
      <c r="I526" s="39"/>
      <c r="J526" s="21"/>
    </row>
    <row r="527" spans="1:10">
      <c r="A527" s="13">
        <v>41243</v>
      </c>
      <c r="B527" s="5">
        <v>77.2</v>
      </c>
      <c r="C527" s="27">
        <f t="shared" si="9"/>
        <v>104.30999999999999</v>
      </c>
      <c r="D527" s="28">
        <v>1.0430999999999999</v>
      </c>
      <c r="E527" s="5"/>
      <c r="H527" s="38"/>
      <c r="I527" s="39"/>
      <c r="J527" s="21"/>
    </row>
    <row r="528" spans="1:10">
      <c r="A528" s="13">
        <v>41274</v>
      </c>
      <c r="B528" s="5">
        <v>77.099999999999994</v>
      </c>
      <c r="C528" s="27">
        <f t="shared" si="9"/>
        <v>103.84</v>
      </c>
      <c r="D528" s="28">
        <v>1.0384</v>
      </c>
      <c r="E528" s="5"/>
      <c r="H528" s="38"/>
      <c r="I528" s="39"/>
      <c r="J528" s="21"/>
    </row>
    <row r="529" spans="1:10">
      <c r="A529" s="13">
        <v>41305</v>
      </c>
      <c r="B529" s="5">
        <v>77.7</v>
      </c>
      <c r="C529" s="27">
        <f t="shared" si="9"/>
        <v>103.94000000000001</v>
      </c>
      <c r="D529" s="28">
        <v>1.0394000000000001</v>
      </c>
      <c r="E529" s="5"/>
      <c r="H529" s="38"/>
      <c r="I529" s="39"/>
      <c r="J529" s="21"/>
    </row>
    <row r="530" spans="1:10">
      <c r="A530" s="13">
        <v>41333</v>
      </c>
      <c r="B530" s="5">
        <v>77.400000000000006</v>
      </c>
      <c r="C530" s="27">
        <f t="shared" si="9"/>
        <v>102.75000000000001</v>
      </c>
      <c r="D530" s="28">
        <v>1.0275000000000001</v>
      </c>
      <c r="E530" s="5"/>
    </row>
    <row r="531" spans="1:10">
      <c r="A531" s="13">
        <v>41362</v>
      </c>
      <c r="B531" s="5">
        <v>79.099999999999994</v>
      </c>
      <c r="C531" s="27">
        <f t="shared" si="9"/>
        <v>104.25999999999999</v>
      </c>
      <c r="D531" s="28">
        <v>1.0426</v>
      </c>
      <c r="E531" s="5"/>
      <c r="I531" s="28"/>
    </row>
    <row r="532" spans="1:10">
      <c r="A532" s="13">
        <v>41394</v>
      </c>
      <c r="B532" s="5">
        <v>78.400000000000006</v>
      </c>
      <c r="C532" s="27">
        <f t="shared" si="9"/>
        <v>103.67999999999999</v>
      </c>
      <c r="D532" s="28">
        <v>1.0367999999999999</v>
      </c>
      <c r="E532" s="5"/>
      <c r="I532" s="28"/>
    </row>
    <row r="533" spans="1:10">
      <c r="A533" s="13">
        <v>41425</v>
      </c>
      <c r="B533" s="5">
        <v>74</v>
      </c>
      <c r="C533" s="27">
        <f t="shared" si="9"/>
        <v>96.49</v>
      </c>
      <c r="D533" s="28">
        <v>0.96489999999999998</v>
      </c>
      <c r="E533" s="5"/>
    </row>
    <row r="534" spans="1:10">
      <c r="A534" s="13">
        <v>41453</v>
      </c>
      <c r="B534" s="5">
        <v>71.400000000000006</v>
      </c>
      <c r="C534" s="27">
        <f t="shared" si="9"/>
        <v>92.75</v>
      </c>
      <c r="D534" s="28">
        <v>0.92749999999999999</v>
      </c>
      <c r="E534" s="5"/>
    </row>
    <row r="535" spans="1:10">
      <c r="A535" s="13">
        <v>41486</v>
      </c>
      <c r="B535" s="5">
        <v>69.400000000000006</v>
      </c>
      <c r="C535" s="27">
        <f t="shared" si="9"/>
        <v>90.36999999999999</v>
      </c>
      <c r="D535" s="28">
        <v>0.90369999999999995</v>
      </c>
      <c r="E535" s="5"/>
    </row>
    <row r="536" spans="1:10">
      <c r="A536" s="13">
        <v>41516</v>
      </c>
      <c r="B536" s="5">
        <v>69.2</v>
      </c>
      <c r="C536" s="27">
        <f t="shared" si="9"/>
        <v>89.47</v>
      </c>
      <c r="D536" s="28">
        <v>0.89470000000000005</v>
      </c>
      <c r="E536" s="5"/>
    </row>
    <row r="537" spans="1:10">
      <c r="A537" s="13">
        <v>41547</v>
      </c>
      <c r="B537" s="5">
        <v>71.2</v>
      </c>
      <c r="C537" s="27">
        <f t="shared" si="9"/>
        <v>93.089999999999989</v>
      </c>
      <c r="D537" s="28">
        <v>0.93089999999999995</v>
      </c>
      <c r="E537" s="5"/>
    </row>
    <row r="538" spans="1:10">
      <c r="A538" s="13">
        <v>41578</v>
      </c>
      <c r="B538" s="5">
        <v>72.099999999999994</v>
      </c>
      <c r="C538" s="27">
        <f t="shared" si="9"/>
        <v>94.899999999999991</v>
      </c>
      <c r="D538" s="28">
        <v>0.94899999999999995</v>
      </c>
      <c r="E538" s="5"/>
    </row>
    <row r="539" spans="1:10">
      <c r="A539" s="13">
        <v>41607</v>
      </c>
      <c r="B539" s="5">
        <v>69.8</v>
      </c>
      <c r="C539" s="27">
        <f t="shared" si="9"/>
        <v>90.86999999999999</v>
      </c>
      <c r="D539" s="28">
        <v>0.90869999999999995</v>
      </c>
      <c r="E539" s="5"/>
    </row>
    <row r="540" spans="1:10">
      <c r="A540" s="13">
        <v>41639</v>
      </c>
      <c r="B540" s="5">
        <v>68.900000000000006</v>
      </c>
      <c r="C540" s="27">
        <f t="shared" si="9"/>
        <v>89.48</v>
      </c>
      <c r="D540" s="28">
        <v>0.89480000000000004</v>
      </c>
      <c r="E540" s="5"/>
    </row>
    <row r="541" spans="1:10">
      <c r="A541" s="13">
        <v>41670</v>
      </c>
      <c r="B541" s="5">
        <v>67.7</v>
      </c>
      <c r="C541" s="27">
        <v>87.63</v>
      </c>
      <c r="D541" s="41">
        <v>0.87629999999999997</v>
      </c>
      <c r="E541" s="5"/>
    </row>
    <row r="542" spans="1:10">
      <c r="A542" s="13">
        <v>41698</v>
      </c>
      <c r="B542" s="5">
        <v>68.900000000000006</v>
      </c>
      <c r="C542" s="27">
        <f t="shared" si="9"/>
        <v>89.47</v>
      </c>
      <c r="D542" s="41">
        <v>0.89470000000000005</v>
      </c>
      <c r="E542" s="5"/>
    </row>
    <row r="543" spans="1:10">
      <c r="A543" s="13">
        <v>41729</v>
      </c>
      <c r="B543" s="5">
        <v>71</v>
      </c>
      <c r="C543" s="27">
        <f t="shared" si="9"/>
        <v>92.210000000000008</v>
      </c>
      <c r="D543" s="41">
        <v>0.92210000000000003</v>
      </c>
      <c r="E543" s="5"/>
    </row>
    <row r="544" spans="1:10">
      <c r="A544" s="13">
        <v>41759</v>
      </c>
      <c r="B544" s="5">
        <v>71.400000000000006</v>
      </c>
      <c r="C544" s="27">
        <f t="shared" si="9"/>
        <v>92.86999999999999</v>
      </c>
      <c r="D544" s="41">
        <v>0.92869999999999997</v>
      </c>
      <c r="E544" s="5"/>
    </row>
    <row r="545" spans="1:5">
      <c r="A545" s="13">
        <v>41789</v>
      </c>
      <c r="B545" s="5">
        <v>71.5</v>
      </c>
      <c r="C545" s="27">
        <f t="shared" si="9"/>
        <v>93.19</v>
      </c>
      <c r="D545" s="41">
        <v>0.93189999999999995</v>
      </c>
      <c r="E545" s="5"/>
    </row>
    <row r="546" spans="1:5">
      <c r="A546" s="13">
        <v>41820</v>
      </c>
      <c r="B546" s="5">
        <v>72</v>
      </c>
      <c r="C546" s="27">
        <f t="shared" si="9"/>
        <v>94.199999999999989</v>
      </c>
      <c r="D546" s="41">
        <v>0.94199999999999995</v>
      </c>
      <c r="E546" s="5"/>
    </row>
    <row r="547" spans="1:5">
      <c r="A547" s="13">
        <v>41851</v>
      </c>
      <c r="B547" s="5">
        <v>71.5</v>
      </c>
      <c r="C547" s="27">
        <f t="shared" si="9"/>
        <v>93.24</v>
      </c>
      <c r="D547" s="41">
        <v>0.93240000000000001</v>
      </c>
      <c r="E547" s="5"/>
    </row>
    <row r="548" spans="1:5">
      <c r="A548" s="13">
        <v>41880</v>
      </c>
      <c r="B548" s="5">
        <v>71.900000000000006</v>
      </c>
      <c r="C548" s="27">
        <v>93.49</v>
      </c>
      <c r="D548" s="41">
        <v>0.93489999999999995</v>
      </c>
      <c r="E548" s="5"/>
    </row>
    <row r="549" spans="1:5">
      <c r="A549" s="13">
        <v>41912</v>
      </c>
      <c r="B549" s="42">
        <v>68.900000000000006</v>
      </c>
      <c r="C549" s="27">
        <f t="shared" si="9"/>
        <v>87.52</v>
      </c>
      <c r="D549" s="41">
        <v>0.87519999999999998</v>
      </c>
      <c r="E549" s="5"/>
    </row>
    <row r="550" spans="1:5">
      <c r="A550" s="13">
        <v>41943</v>
      </c>
      <c r="B550" s="42">
        <v>69.400000000000006</v>
      </c>
      <c r="C550" s="27">
        <f t="shared" si="9"/>
        <v>88.05</v>
      </c>
      <c r="D550" s="41">
        <v>0.88049999999999995</v>
      </c>
      <c r="E550" s="5"/>
    </row>
    <row r="551" spans="1:5">
      <c r="A551" s="13">
        <v>41971</v>
      </c>
      <c r="B551" s="5">
        <v>68.2</v>
      </c>
      <c r="C551" s="27">
        <f t="shared" si="9"/>
        <v>84.91</v>
      </c>
      <c r="D551" s="28">
        <v>0.84909999999999997</v>
      </c>
      <c r="E551" s="5"/>
    </row>
    <row r="552" spans="1:5">
      <c r="A552" s="13">
        <v>42004</v>
      </c>
      <c r="B552" s="42">
        <v>66.5</v>
      </c>
      <c r="C552" s="27">
        <f t="shared" si="9"/>
        <v>82.02000000000001</v>
      </c>
      <c r="D552" s="41">
        <v>0.82020000000000004</v>
      </c>
      <c r="E552" s="5"/>
    </row>
    <row r="553" spans="1:5">
      <c r="A553" s="13">
        <v>42034</v>
      </c>
      <c r="B553" s="42">
        <v>63.9</v>
      </c>
      <c r="C553" s="27">
        <f t="shared" si="9"/>
        <v>77.81</v>
      </c>
      <c r="D553" s="41">
        <v>0.77810000000000001</v>
      </c>
      <c r="E553" s="5"/>
    </row>
    <row r="554" spans="1:5">
      <c r="A554" s="13">
        <v>42062</v>
      </c>
      <c r="B554" s="42">
        <v>64.099999999999994</v>
      </c>
      <c r="C554" s="27">
        <f t="shared" si="9"/>
        <v>77.92</v>
      </c>
      <c r="D554" s="41">
        <v>0.7792</v>
      </c>
      <c r="E554" s="5"/>
    </row>
    <row r="555" spans="1:5">
      <c r="A555" s="13">
        <v>42094</v>
      </c>
      <c r="B555" s="42">
        <v>63.3</v>
      </c>
      <c r="C555" s="27">
        <f t="shared" si="9"/>
        <v>76.34</v>
      </c>
      <c r="D555" s="41">
        <v>0.76339999999999997</v>
      </c>
      <c r="E555" s="5"/>
    </row>
    <row r="556" spans="1:5">
      <c r="A556" s="13">
        <v>42124</v>
      </c>
      <c r="B556" s="42">
        <v>65.3</v>
      </c>
      <c r="C556" s="27">
        <f t="shared" si="9"/>
        <v>79.81</v>
      </c>
      <c r="D556" s="41">
        <v>0.79810000000000003</v>
      </c>
      <c r="E556" s="5"/>
    </row>
    <row r="557" spans="1:5">
      <c r="A557" s="13">
        <v>42153</v>
      </c>
      <c r="B557" s="42">
        <v>63.7</v>
      </c>
      <c r="C557" s="27">
        <f t="shared" si="9"/>
        <v>76.63</v>
      </c>
      <c r="D557" s="41">
        <v>0.76629999999999998</v>
      </c>
      <c r="E557" s="5"/>
    </row>
    <row r="558" spans="1:5">
      <c r="A558" s="13">
        <v>42185</v>
      </c>
      <c r="B558" s="42">
        <v>63.8</v>
      </c>
      <c r="C558" s="27">
        <f t="shared" si="9"/>
        <v>76.8</v>
      </c>
      <c r="D558" s="41">
        <v>0.76800000000000002</v>
      </c>
      <c r="E558" s="5"/>
    </row>
    <row r="559" spans="1:5">
      <c r="A559" s="13">
        <v>42216</v>
      </c>
      <c r="B559" s="42">
        <v>61.4</v>
      </c>
      <c r="C559" s="27">
        <f t="shared" si="9"/>
        <v>72.94</v>
      </c>
      <c r="D559" s="41">
        <v>0.72940000000000005</v>
      </c>
      <c r="E559" s="5"/>
    </row>
    <row r="560" spans="1:5">
      <c r="A560" s="13">
        <v>42247</v>
      </c>
      <c r="B560" s="42">
        <v>60.9</v>
      </c>
      <c r="C560" s="27">
        <f t="shared" si="9"/>
        <v>71.489999999999995</v>
      </c>
      <c r="D560" s="41">
        <v>0.71489999999999998</v>
      </c>
      <c r="E560" s="5"/>
    </row>
    <row r="561" spans="1:6">
      <c r="A561" s="13">
        <v>42277</v>
      </c>
      <c r="B561" s="42">
        <v>59.9</v>
      </c>
      <c r="C561" s="27">
        <f t="shared" si="9"/>
        <v>70.099999999999994</v>
      </c>
      <c r="D561" s="41">
        <v>0.70099999999999996</v>
      </c>
      <c r="E561" s="5"/>
    </row>
    <row r="562" spans="1:6">
      <c r="A562" s="13">
        <v>42307</v>
      </c>
      <c r="B562" s="42">
        <v>60.3</v>
      </c>
      <c r="C562" s="27">
        <f t="shared" si="9"/>
        <v>70.989999999999995</v>
      </c>
      <c r="D562" s="41">
        <v>0.70989999999999998</v>
      </c>
      <c r="E562" s="5"/>
    </row>
    <row r="563" spans="1:6">
      <c r="A563" s="13">
        <v>42338</v>
      </c>
      <c r="B563" s="42">
        <v>61.8</v>
      </c>
      <c r="C563" s="27">
        <f t="shared" si="9"/>
        <v>71.89</v>
      </c>
      <c r="D563" s="41">
        <v>0.71889999999999998</v>
      </c>
      <c r="E563" s="5"/>
    </row>
    <row r="564" spans="1:6">
      <c r="A564" s="13">
        <v>42369</v>
      </c>
      <c r="B564" s="42">
        <v>62.7</v>
      </c>
      <c r="C564" s="27">
        <f t="shared" si="9"/>
        <v>73.06</v>
      </c>
      <c r="D564" s="41">
        <v>0.73060000000000003</v>
      </c>
      <c r="E564" s="5"/>
    </row>
    <row r="565" spans="1:6">
      <c r="A565" s="13">
        <v>42398</v>
      </c>
      <c r="B565" s="42">
        <v>61.5</v>
      </c>
      <c r="C565" s="27">
        <f t="shared" si="9"/>
        <v>71</v>
      </c>
      <c r="D565" s="41">
        <v>0.71</v>
      </c>
      <c r="E565" s="5"/>
    </row>
    <row r="566" spans="1:6">
      <c r="A566" s="13">
        <v>42429</v>
      </c>
      <c r="B566" s="42">
        <v>61.4</v>
      </c>
      <c r="C566" s="27">
        <f t="shared" si="9"/>
        <v>71.399999999999991</v>
      </c>
      <c r="D566" s="41">
        <v>0.71399999999999997</v>
      </c>
      <c r="E566" s="5"/>
    </row>
    <row r="567" spans="1:6">
      <c r="A567" s="13">
        <v>42460</v>
      </c>
      <c r="B567" s="42">
        <v>64.400000000000006</v>
      </c>
      <c r="C567" s="27">
        <f t="shared" si="9"/>
        <v>76.570000000000007</v>
      </c>
      <c r="D567" s="41">
        <v>0.76570000000000005</v>
      </c>
      <c r="E567" s="5"/>
    </row>
    <row r="568" spans="1:6">
      <c r="A568" s="13">
        <v>42489</v>
      </c>
      <c r="B568" s="42">
        <v>63.8</v>
      </c>
      <c r="C568" s="27">
        <f t="shared" si="9"/>
        <v>76.55</v>
      </c>
      <c r="D568" s="41">
        <v>0.76549999999999996</v>
      </c>
      <c r="E568" s="5"/>
    </row>
    <row r="569" spans="1:6">
      <c r="A569" s="13">
        <v>42521</v>
      </c>
      <c r="B569" s="42">
        <v>61.7</v>
      </c>
      <c r="C569" s="27">
        <f t="shared" si="9"/>
        <v>72.42</v>
      </c>
      <c r="D569" s="41">
        <v>0.72419999999999995</v>
      </c>
      <c r="E569" s="5"/>
    </row>
    <row r="570" spans="1:6">
      <c r="A570" s="13">
        <v>42551</v>
      </c>
      <c r="B570" s="42">
        <v>62.5</v>
      </c>
      <c r="C570" s="27">
        <f t="shared" si="9"/>
        <v>74.260000000000005</v>
      </c>
      <c r="D570" s="41">
        <v>0.74260000000000004</v>
      </c>
      <c r="E570" s="5"/>
    </row>
    <row r="571" spans="1:6">
      <c r="A571" s="13">
        <v>42580</v>
      </c>
      <c r="B571" s="42">
        <v>63.3</v>
      </c>
      <c r="C571" s="42">
        <f t="shared" si="9"/>
        <v>75.22</v>
      </c>
      <c r="D571" s="41">
        <v>0.75219999999999998</v>
      </c>
      <c r="E571" s="5"/>
    </row>
    <row r="572" spans="1:6">
      <c r="A572" s="13">
        <v>42613</v>
      </c>
      <c r="B572" s="42">
        <v>63.2</v>
      </c>
      <c r="C572" s="42">
        <f t="shared" si="9"/>
        <v>75.14</v>
      </c>
      <c r="D572" s="41">
        <v>0.75139999999999996</v>
      </c>
      <c r="E572" s="5"/>
    </row>
    <row r="573" spans="1:6">
      <c r="A573" s="13">
        <v>42643</v>
      </c>
      <c r="B573" s="42">
        <v>63.9</v>
      </c>
      <c r="C573" s="42">
        <f t="shared" si="9"/>
        <v>76.3</v>
      </c>
      <c r="D573" s="41">
        <v>0.76300000000000001</v>
      </c>
      <c r="E573" s="5"/>
      <c r="F573" s="42"/>
    </row>
    <row r="574" spans="1:6">
      <c r="A574" s="13">
        <v>42674</v>
      </c>
      <c r="B574" s="42">
        <v>65</v>
      </c>
      <c r="C574" s="42">
        <f t="shared" si="9"/>
        <v>76.13</v>
      </c>
      <c r="D574" s="41">
        <v>0.76129999999999998</v>
      </c>
      <c r="E574" s="5"/>
    </row>
    <row r="575" spans="1:6">
      <c r="A575" s="13">
        <v>42704</v>
      </c>
      <c r="B575" s="42">
        <v>65.3</v>
      </c>
      <c r="C575" s="42">
        <f t="shared" si="9"/>
        <v>74.739999999999995</v>
      </c>
      <c r="D575" s="41">
        <v>0.74739999999999995</v>
      </c>
      <c r="E575" s="5"/>
    </row>
    <row r="576" spans="1:6">
      <c r="A576" s="13">
        <v>42734</v>
      </c>
      <c r="B576" s="42">
        <v>63.9</v>
      </c>
      <c r="C576" s="42">
        <f t="shared" si="9"/>
        <v>72.36</v>
      </c>
      <c r="D576" s="41">
        <v>0.72360000000000002</v>
      </c>
      <c r="E576" s="5"/>
    </row>
    <row r="577" spans="1:5">
      <c r="A577" s="13">
        <v>42766</v>
      </c>
      <c r="B577" s="42">
        <v>65.8</v>
      </c>
      <c r="C577" s="42">
        <f t="shared" si="9"/>
        <v>75.67</v>
      </c>
      <c r="D577" s="41">
        <v>0.75670000000000004</v>
      </c>
      <c r="E577" s="5"/>
    </row>
    <row r="578" spans="1:5">
      <c r="A578" s="13">
        <v>42794</v>
      </c>
      <c r="B578" s="42">
        <v>66.7</v>
      </c>
      <c r="C578" s="42">
        <f t="shared" si="9"/>
        <v>76.88000000000001</v>
      </c>
      <c r="D578" s="41">
        <v>0.76880000000000004</v>
      </c>
      <c r="E578" s="5"/>
    </row>
    <row r="579" spans="1:5">
      <c r="A579" s="13">
        <v>42825</v>
      </c>
      <c r="B579" s="42">
        <v>66.2</v>
      </c>
      <c r="C579" s="42">
        <f t="shared" si="9"/>
        <v>76.44</v>
      </c>
      <c r="D579" s="41">
        <v>0.76439999999999997</v>
      </c>
      <c r="E579" s="5"/>
    </row>
    <row r="580" spans="1:5">
      <c r="A580" s="13">
        <v>42853</v>
      </c>
      <c r="B580" s="42">
        <v>64.5</v>
      </c>
      <c r="C580" s="42">
        <f t="shared" si="9"/>
        <v>74.75</v>
      </c>
      <c r="D580" s="41">
        <v>0.74750000000000005</v>
      </c>
      <c r="E580" s="5"/>
    </row>
    <row r="581" spans="1:5">
      <c r="A581" s="13">
        <v>42886</v>
      </c>
      <c r="B581" s="42">
        <v>63.8</v>
      </c>
      <c r="C581" s="42">
        <f t="shared" si="9"/>
        <v>74.5</v>
      </c>
      <c r="D581" s="41">
        <v>0.745</v>
      </c>
      <c r="E581" s="5"/>
    </row>
    <row r="582" spans="1:5">
      <c r="A582" s="13">
        <v>42916</v>
      </c>
      <c r="B582" s="42">
        <v>65.5</v>
      </c>
      <c r="C582" s="42">
        <f t="shared" si="9"/>
        <v>76.92</v>
      </c>
      <c r="D582" s="41">
        <v>0.76919999999999999</v>
      </c>
      <c r="E582" s="5"/>
    </row>
    <row r="583" spans="1:5">
      <c r="A583" s="13">
        <v>42947</v>
      </c>
      <c r="B583" s="42">
        <v>67.3</v>
      </c>
      <c r="C583" s="42">
        <f t="shared" si="9"/>
        <v>79.86999999999999</v>
      </c>
      <c r="D583" s="41">
        <v>0.79869999999999997</v>
      </c>
      <c r="E583" s="5"/>
    </row>
    <row r="584" spans="1:5">
      <c r="A584" s="13">
        <v>42978</v>
      </c>
      <c r="B584" s="42">
        <v>66.3</v>
      </c>
      <c r="C584" s="42">
        <f t="shared" si="9"/>
        <v>78.97999999999999</v>
      </c>
      <c r="D584" s="41">
        <v>0.78979999999999995</v>
      </c>
      <c r="E584" s="5"/>
    </row>
    <row r="585" spans="1:5">
      <c r="A585" s="13">
        <v>43007</v>
      </c>
      <c r="B585" s="42">
        <v>66.2</v>
      </c>
      <c r="C585" s="42">
        <f t="shared" si="9"/>
        <v>78.39</v>
      </c>
      <c r="D585" s="41">
        <v>0.78390000000000004</v>
      </c>
      <c r="E585" s="5"/>
    </row>
    <row r="586" spans="1:5">
      <c r="A586" s="13">
        <v>43039</v>
      </c>
      <c r="B586" s="42">
        <v>64.900000000000006</v>
      </c>
      <c r="C586" s="42">
        <f t="shared" si="9"/>
        <v>76.73</v>
      </c>
      <c r="D586" s="41">
        <v>0.76729999999999998</v>
      </c>
      <c r="E586" s="5"/>
    </row>
    <row r="587" spans="1:5">
      <c r="A587" s="13">
        <v>43069</v>
      </c>
      <c r="B587" s="42">
        <v>63.6</v>
      </c>
      <c r="C587" s="42">
        <f t="shared" si="9"/>
        <v>75.849999999999994</v>
      </c>
      <c r="D587" s="41">
        <v>0.75849999999999995</v>
      </c>
      <c r="E587" s="5"/>
    </row>
    <row r="588" spans="1:5">
      <c r="A588" s="13">
        <v>43098</v>
      </c>
      <c r="B588" s="42">
        <v>64.900000000000006</v>
      </c>
      <c r="C588" s="42">
        <f t="shared" si="9"/>
        <v>78</v>
      </c>
      <c r="D588" s="41">
        <v>0.78</v>
      </c>
      <c r="E588" s="5"/>
    </row>
    <row r="589" spans="1:5">
      <c r="A589" s="13">
        <v>43131</v>
      </c>
      <c r="B589" s="42">
        <v>65.599999999999994</v>
      </c>
      <c r="C589" s="42">
        <f t="shared" ref="C589:C656" si="10">IF(OR(D589=0,D589=" "),NA(),D589*100)</f>
        <v>80.73</v>
      </c>
      <c r="D589" s="41">
        <v>0.80730000000000002</v>
      </c>
      <c r="E589" s="5"/>
    </row>
    <row r="590" spans="1:5">
      <c r="A590" s="13">
        <v>43159</v>
      </c>
      <c r="B590" s="42">
        <v>63.6</v>
      </c>
      <c r="C590" s="42">
        <f t="shared" si="10"/>
        <v>77.92</v>
      </c>
      <c r="D590" s="41">
        <v>0.7792</v>
      </c>
      <c r="E590" s="5"/>
    </row>
    <row r="591" spans="1:5">
      <c r="A591" s="13">
        <v>43188</v>
      </c>
      <c r="B591" s="42">
        <v>62.3</v>
      </c>
      <c r="C591" s="42">
        <f t="shared" si="10"/>
        <v>76.649999999999991</v>
      </c>
      <c r="D591" s="41">
        <v>0.76649999999999996</v>
      </c>
      <c r="E591" s="5"/>
    </row>
    <row r="592" spans="1:5">
      <c r="A592" s="13">
        <v>43220</v>
      </c>
      <c r="B592" s="42">
        <v>62.1</v>
      </c>
      <c r="C592" s="42">
        <f t="shared" si="10"/>
        <v>75.7</v>
      </c>
      <c r="D592" s="41">
        <v>0.75700000000000001</v>
      </c>
      <c r="E592" s="5"/>
    </row>
    <row r="593" spans="1:5">
      <c r="A593" s="13">
        <v>43251</v>
      </c>
      <c r="B593" s="42">
        <v>62.8</v>
      </c>
      <c r="C593" s="42">
        <f t="shared" si="10"/>
        <v>75.64</v>
      </c>
      <c r="D593" s="41">
        <v>0.75639999999999996</v>
      </c>
      <c r="E593" s="5"/>
    </row>
    <row r="594" spans="1:5">
      <c r="A594" s="13">
        <v>43280</v>
      </c>
      <c r="B594" s="42">
        <v>62.6</v>
      </c>
      <c r="C594" s="42">
        <f t="shared" si="10"/>
        <v>73.91</v>
      </c>
      <c r="D594" s="41">
        <v>0.73909999999999998</v>
      </c>
      <c r="E594" s="5"/>
    </row>
    <row r="595" spans="1:5">
      <c r="A595" s="13">
        <v>43312</v>
      </c>
      <c r="B595" s="5">
        <v>63.5</v>
      </c>
      <c r="C595" s="42">
        <f t="shared" si="10"/>
        <v>74.31</v>
      </c>
      <c r="D595" s="41">
        <v>0.74309999999999998</v>
      </c>
      <c r="E595" s="5"/>
    </row>
    <row r="596" spans="1:5">
      <c r="A596" s="13">
        <v>43343</v>
      </c>
      <c r="B596" s="42">
        <v>62.2</v>
      </c>
      <c r="C596" s="42">
        <f t="shared" si="10"/>
        <v>72.599999999999994</v>
      </c>
      <c r="D596" s="41">
        <v>0.72599999999999998</v>
      </c>
      <c r="E596" s="5"/>
    </row>
    <row r="597" spans="1:5">
      <c r="A597" s="13">
        <v>43371</v>
      </c>
      <c r="B597" s="42">
        <v>62.2</v>
      </c>
      <c r="C597" s="42">
        <f t="shared" si="10"/>
        <v>72.22</v>
      </c>
      <c r="D597" s="41">
        <v>0.72219999999999995</v>
      </c>
      <c r="E597" s="5"/>
    </row>
    <row r="598" spans="1:5">
      <c r="A598" s="13">
        <v>43404</v>
      </c>
      <c r="B598" s="42">
        <v>61.9</v>
      </c>
      <c r="C598" s="42">
        <f t="shared" si="10"/>
        <v>70.850000000000009</v>
      </c>
      <c r="D598" s="41">
        <v>0.70850000000000002</v>
      </c>
      <c r="E598" s="5"/>
    </row>
    <row r="599" spans="1:5">
      <c r="A599" s="13">
        <v>43434</v>
      </c>
      <c r="B599" s="42">
        <v>63.3</v>
      </c>
      <c r="C599" s="42">
        <f t="shared" si="10"/>
        <v>73.16</v>
      </c>
      <c r="D599" s="41">
        <v>0.73160000000000003</v>
      </c>
      <c r="E599" s="5"/>
    </row>
    <row r="600" spans="1:5">
      <c r="A600" s="13">
        <v>43465</v>
      </c>
      <c r="B600" s="42">
        <v>60.7</v>
      </c>
      <c r="C600" s="42">
        <f t="shared" si="10"/>
        <v>70.58</v>
      </c>
      <c r="D600" s="41">
        <v>0.70579999999999998</v>
      </c>
      <c r="E600" s="5"/>
    </row>
    <row r="601" spans="1:5">
      <c r="A601" s="13">
        <v>43496</v>
      </c>
      <c r="B601" s="42">
        <v>61.6</v>
      </c>
      <c r="C601" s="42">
        <f t="shared" si="10"/>
        <v>72.680000000000007</v>
      </c>
      <c r="D601" s="41">
        <v>0.7268</v>
      </c>
      <c r="E601" s="5"/>
    </row>
    <row r="602" spans="1:5">
      <c r="A602" s="13">
        <v>43524</v>
      </c>
      <c r="B602" s="42">
        <v>60.7</v>
      </c>
      <c r="C602" s="42">
        <f t="shared" si="10"/>
        <v>71.460000000000008</v>
      </c>
      <c r="D602" s="41">
        <v>0.71460000000000001</v>
      </c>
      <c r="E602" s="5"/>
    </row>
    <row r="603" spans="1:5">
      <c r="A603" s="13">
        <v>43553</v>
      </c>
      <c r="B603" s="42">
        <v>60.5</v>
      </c>
      <c r="C603" s="42">
        <f t="shared" si="10"/>
        <v>70.87</v>
      </c>
      <c r="D603" s="41">
        <v>0.7087</v>
      </c>
      <c r="E603" s="5"/>
    </row>
    <row r="604" spans="1:5">
      <c r="A604" s="13">
        <v>43585</v>
      </c>
      <c r="B604" s="42">
        <v>60.5</v>
      </c>
      <c r="C604" s="42">
        <f t="shared" si="10"/>
        <v>70.39</v>
      </c>
      <c r="D604" s="41">
        <v>0.70389999999999997</v>
      </c>
      <c r="E604" s="5"/>
    </row>
    <row r="605" spans="1:5">
      <c r="A605" s="13">
        <v>43616</v>
      </c>
      <c r="B605" s="42">
        <v>60</v>
      </c>
      <c r="C605" s="42">
        <f t="shared" si="10"/>
        <v>69.16</v>
      </c>
      <c r="D605" s="41">
        <v>0.69159999999999999</v>
      </c>
      <c r="E605" s="5"/>
    </row>
    <row r="606" spans="1:5">
      <c r="A606" s="13">
        <v>43644</v>
      </c>
      <c r="B606" s="5">
        <v>60.1</v>
      </c>
      <c r="C606" s="42">
        <f t="shared" si="10"/>
        <v>70.13000000000001</v>
      </c>
      <c r="D606" s="28">
        <v>0.70130000000000003</v>
      </c>
      <c r="E606" s="5"/>
    </row>
    <row r="607" spans="1:5">
      <c r="A607" s="13">
        <v>43677</v>
      </c>
      <c r="B607" s="5">
        <v>59.5</v>
      </c>
      <c r="C607" s="42">
        <f t="shared" si="10"/>
        <v>68.94</v>
      </c>
      <c r="D607" s="28">
        <v>0.68940000000000001</v>
      </c>
      <c r="E607" s="5"/>
    </row>
    <row r="608" spans="1:5">
      <c r="A608" s="13">
        <v>43707</v>
      </c>
      <c r="B608" s="5">
        <v>58.9</v>
      </c>
      <c r="C608" s="42">
        <f t="shared" si="10"/>
        <v>67.179999999999993</v>
      </c>
      <c r="D608" s="28">
        <v>0.67179999999999995</v>
      </c>
      <c r="E608" s="5"/>
    </row>
    <row r="609" spans="1:5">
      <c r="A609" s="13">
        <v>43738</v>
      </c>
      <c r="B609" s="5">
        <v>59.2</v>
      </c>
      <c r="C609" s="42">
        <f t="shared" si="10"/>
        <v>67.490000000000009</v>
      </c>
      <c r="D609" s="28">
        <v>0.67490000000000006</v>
      </c>
      <c r="E609" s="5"/>
    </row>
    <row r="610" spans="1:5">
      <c r="A610" s="13">
        <v>43769</v>
      </c>
      <c r="B610" s="5">
        <v>60</v>
      </c>
      <c r="C610" s="42">
        <f t="shared" si="10"/>
        <v>69.260000000000005</v>
      </c>
      <c r="D610" s="28">
        <v>0.69259999999999999</v>
      </c>
      <c r="E610" s="5"/>
    </row>
    <row r="611" spans="1:5">
      <c r="A611" s="13">
        <v>43798</v>
      </c>
      <c r="B611" s="5">
        <v>59</v>
      </c>
      <c r="C611" s="42">
        <f t="shared" si="10"/>
        <v>67.77</v>
      </c>
      <c r="D611" s="28">
        <v>0.67769999999999997</v>
      </c>
      <c r="E611" s="5"/>
    </row>
    <row r="612" spans="1:5">
      <c r="A612" s="13">
        <v>43830</v>
      </c>
      <c r="B612" s="5">
        <v>60.3</v>
      </c>
      <c r="C612" s="42">
        <f t="shared" si="10"/>
        <v>70.06</v>
      </c>
      <c r="D612" s="28">
        <v>0.7006</v>
      </c>
      <c r="E612" s="5"/>
    </row>
    <row r="613" spans="1:5">
      <c r="A613" s="13">
        <v>43861</v>
      </c>
      <c r="B613" s="5">
        <v>58.1</v>
      </c>
      <c r="C613" s="42">
        <f t="shared" si="10"/>
        <v>67.239999999999995</v>
      </c>
      <c r="D613" s="28">
        <v>0.6724</v>
      </c>
      <c r="E613" s="5"/>
    </row>
    <row r="614" spans="1:5">
      <c r="A614" s="13">
        <v>43889</v>
      </c>
      <c r="B614" s="5">
        <v>57</v>
      </c>
      <c r="C614" s="42">
        <f t="shared" si="10"/>
        <v>65.239999999999995</v>
      </c>
      <c r="D614" s="28">
        <v>0.65239999999999998</v>
      </c>
      <c r="E614" s="5"/>
    </row>
    <row r="615" spans="1:5">
      <c r="A615" s="13">
        <v>43921</v>
      </c>
      <c r="B615" s="5">
        <v>54.7</v>
      </c>
      <c r="C615" s="42">
        <f t="shared" si="10"/>
        <v>61.750000000000007</v>
      </c>
      <c r="D615" s="28">
        <v>0.61750000000000005</v>
      </c>
      <c r="E615" s="5"/>
    </row>
    <row r="616" spans="1:5">
      <c r="A616" s="13">
        <v>43951</v>
      </c>
      <c r="B616" s="5">
        <v>57.8</v>
      </c>
      <c r="C616" s="42">
        <f t="shared" si="10"/>
        <v>65.66</v>
      </c>
      <c r="D616" s="28">
        <v>0.65659999999999996</v>
      </c>
      <c r="E616" s="5"/>
    </row>
    <row r="617" spans="1:5">
      <c r="A617" s="13">
        <v>43980</v>
      </c>
      <c r="B617" s="5">
        <v>58.8</v>
      </c>
      <c r="C617" s="42">
        <f t="shared" si="10"/>
        <v>66.59</v>
      </c>
      <c r="D617" s="28">
        <v>0.66590000000000005</v>
      </c>
      <c r="E617" s="5"/>
    </row>
    <row r="618" spans="1:5">
      <c r="A618" s="13">
        <v>44012</v>
      </c>
      <c r="B618" s="5">
        <v>60</v>
      </c>
      <c r="C618" s="42">
        <f t="shared" si="10"/>
        <v>68.63</v>
      </c>
      <c r="D618" s="28">
        <v>0.68630000000000002</v>
      </c>
      <c r="E618" s="5"/>
    </row>
    <row r="619" spans="1:5">
      <c r="A619" s="13">
        <v>44043</v>
      </c>
      <c r="B619" s="5">
        <v>61.9</v>
      </c>
      <c r="C619" s="42">
        <f t="shared" si="10"/>
        <v>72.13000000000001</v>
      </c>
      <c r="D619" s="28">
        <v>0.72130000000000005</v>
      </c>
      <c r="E619" s="5"/>
    </row>
    <row r="620" spans="1:5">
      <c r="A620" s="13">
        <v>44074</v>
      </c>
      <c r="B620" s="5">
        <v>62.6</v>
      </c>
      <c r="C620" s="42">
        <f t="shared" si="10"/>
        <v>73.540000000000006</v>
      </c>
      <c r="D620" s="28">
        <v>0.73540000000000005</v>
      </c>
      <c r="E620" s="5"/>
    </row>
    <row r="621" spans="1:5">
      <c r="A621" s="13">
        <v>44104</v>
      </c>
      <c r="B621" s="5">
        <v>60.7</v>
      </c>
      <c r="C621" s="42">
        <f t="shared" si="10"/>
        <v>71.08</v>
      </c>
      <c r="D621" s="28">
        <v>0.71079999999999999</v>
      </c>
      <c r="E621" s="5"/>
    </row>
    <row r="622" spans="1:5">
      <c r="A622" s="13">
        <v>44134</v>
      </c>
      <c r="B622" s="5">
        <v>59.5</v>
      </c>
      <c r="C622" s="42">
        <f t="shared" si="10"/>
        <v>70.44</v>
      </c>
      <c r="D622" s="28">
        <v>0.70440000000000003</v>
      </c>
      <c r="E622" s="5"/>
    </row>
    <row r="623" spans="1:5">
      <c r="A623" s="13">
        <v>44165</v>
      </c>
      <c r="B623" s="5">
        <v>61.5</v>
      </c>
      <c r="C623" s="42">
        <f t="shared" si="10"/>
        <v>73.929999999999993</v>
      </c>
      <c r="D623" s="28">
        <v>0.73929999999999996</v>
      </c>
      <c r="E623" s="5"/>
    </row>
    <row r="624" spans="1:5">
      <c r="A624" s="13">
        <v>44196</v>
      </c>
      <c r="B624" s="5">
        <v>63.4</v>
      </c>
      <c r="C624" s="42">
        <f t="shared" si="10"/>
        <v>77.02</v>
      </c>
      <c r="D624" s="28">
        <v>0.7702</v>
      </c>
      <c r="E624" s="5"/>
    </row>
    <row r="625" spans="1:5">
      <c r="A625" s="13">
        <v>44225</v>
      </c>
      <c r="B625" s="5">
        <v>63</v>
      </c>
      <c r="C625" s="42">
        <f t="shared" si="10"/>
        <v>76.449999999999989</v>
      </c>
      <c r="D625" s="28">
        <v>0.76449999999999996</v>
      </c>
      <c r="E625" s="5"/>
    </row>
    <row r="626" spans="1:5">
      <c r="A626" s="13">
        <v>44253</v>
      </c>
      <c r="B626" s="5">
        <v>64.5</v>
      </c>
      <c r="C626" s="42">
        <f t="shared" si="10"/>
        <v>78.290000000000006</v>
      </c>
      <c r="D626" s="28">
        <v>0.78290000000000004</v>
      </c>
      <c r="E626" s="5"/>
    </row>
    <row r="627" spans="1:5">
      <c r="A627" s="13">
        <v>44286</v>
      </c>
      <c r="B627" s="5">
        <v>63.9</v>
      </c>
      <c r="C627" s="42">
        <f t="shared" si="10"/>
        <v>76.02</v>
      </c>
      <c r="D627" s="28">
        <v>0.76019999999999999</v>
      </c>
      <c r="E627" s="5"/>
    </row>
    <row r="628" spans="1:5">
      <c r="A628" s="13">
        <v>44316</v>
      </c>
      <c r="B628" s="5">
        <v>64.400000000000006</v>
      </c>
      <c r="C628" s="42">
        <f t="shared" si="10"/>
        <v>77.759999999999991</v>
      </c>
      <c r="D628" s="28">
        <v>0.77759999999999996</v>
      </c>
      <c r="E628" s="5"/>
    </row>
    <row r="629" spans="1:5">
      <c r="A629" s="13">
        <v>44347</v>
      </c>
      <c r="B629" s="5">
        <v>63.5</v>
      </c>
      <c r="C629" s="42">
        <f t="shared" si="10"/>
        <v>77.25</v>
      </c>
      <c r="D629" s="28">
        <v>0.77249999999999996</v>
      </c>
      <c r="E629" s="5"/>
    </row>
    <row r="630" spans="1:5">
      <c r="A630" s="13">
        <v>44377</v>
      </c>
      <c r="B630" s="5">
        <v>62.7</v>
      </c>
      <c r="C630" s="42">
        <f t="shared" si="10"/>
        <v>75.180000000000007</v>
      </c>
      <c r="D630" s="28">
        <v>0.75180000000000002</v>
      </c>
      <c r="E630" s="5"/>
    </row>
    <row r="631" spans="1:5">
      <c r="A631" s="13">
        <v>44407</v>
      </c>
      <c r="B631" s="5">
        <v>61.6</v>
      </c>
      <c r="C631" s="42">
        <f t="shared" si="10"/>
        <v>73.81</v>
      </c>
      <c r="D631" s="28">
        <v>0.73809999999999998</v>
      </c>
      <c r="E631" s="5"/>
    </row>
    <row r="632" spans="1:5">
      <c r="A632" s="13">
        <v>44439</v>
      </c>
      <c r="B632" s="5">
        <v>61.2</v>
      </c>
      <c r="C632" s="42">
        <f t="shared" si="10"/>
        <v>73.350000000000009</v>
      </c>
      <c r="D632" s="28">
        <v>0.73350000000000004</v>
      </c>
      <c r="E632" s="5"/>
    </row>
    <row r="633" spans="1:5">
      <c r="A633" s="13">
        <v>44469</v>
      </c>
      <c r="B633" s="5">
        <v>60.8</v>
      </c>
      <c r="C633" s="42">
        <f t="shared" si="10"/>
        <v>72.06</v>
      </c>
      <c r="D633" s="28">
        <v>0.72060000000000002</v>
      </c>
      <c r="E633" s="5"/>
    </row>
    <row r="634" spans="1:5">
      <c r="A634" s="13">
        <v>44498</v>
      </c>
      <c r="B634" s="5">
        <v>63.1</v>
      </c>
      <c r="C634" s="42">
        <f t="shared" si="10"/>
        <v>75.460000000000008</v>
      </c>
      <c r="D634" s="28">
        <v>0.75460000000000005</v>
      </c>
      <c r="E634" s="5"/>
    </row>
    <row r="635" spans="1:5">
      <c r="A635" s="13">
        <v>44530</v>
      </c>
      <c r="B635" s="5">
        <v>60.2</v>
      </c>
      <c r="C635" s="42">
        <f t="shared" si="10"/>
        <v>71.44</v>
      </c>
      <c r="D635" s="28">
        <v>0.71440000000000003</v>
      </c>
      <c r="E635" s="5"/>
    </row>
    <row r="636" spans="1:5">
      <c r="A636" s="13">
        <v>44561</v>
      </c>
      <c r="B636" s="5">
        <v>61.1</v>
      </c>
      <c r="C636" s="42">
        <f t="shared" si="10"/>
        <v>72.56</v>
      </c>
      <c r="D636" s="28">
        <v>0.72560000000000002</v>
      </c>
      <c r="E636" s="5"/>
    </row>
    <row r="637" spans="1:5">
      <c r="A637" s="13">
        <v>44592</v>
      </c>
      <c r="B637" s="5">
        <v>59.3</v>
      </c>
      <c r="C637" s="42">
        <f t="shared" si="10"/>
        <v>70.11</v>
      </c>
      <c r="D637" s="28">
        <v>0.70109999999999995</v>
      </c>
      <c r="E637" s="5"/>
    </row>
    <row r="638" spans="1:5">
      <c r="A638" s="13">
        <v>44620</v>
      </c>
      <c r="B638" s="5">
        <v>60.6</v>
      </c>
      <c r="C638" s="42">
        <f t="shared" si="10"/>
        <v>71.819999999999993</v>
      </c>
      <c r="D638" s="28">
        <v>0.71819999999999995</v>
      </c>
      <c r="E638" s="5"/>
    </row>
    <row r="639" spans="1:5">
      <c r="A639" s="13">
        <v>44651</v>
      </c>
      <c r="B639" s="5">
        <v>63.6</v>
      </c>
      <c r="C639" s="42">
        <f t="shared" si="10"/>
        <v>74.819999999999993</v>
      </c>
      <c r="D639" s="28">
        <v>0.74819999999999998</v>
      </c>
      <c r="E639" s="5"/>
    </row>
    <row r="640" spans="1:5">
      <c r="A640" s="13">
        <v>44680</v>
      </c>
      <c r="B640" s="5">
        <v>63.1</v>
      </c>
      <c r="C640" s="42">
        <f t="shared" si="10"/>
        <v>71.48</v>
      </c>
      <c r="D640" s="28">
        <v>0.71479999999999999</v>
      </c>
      <c r="E640" s="5"/>
    </row>
    <row r="641" spans="1:5">
      <c r="A641" s="13">
        <v>44712</v>
      </c>
      <c r="B641" s="5">
        <v>63.2</v>
      </c>
      <c r="C641" s="42">
        <f t="shared" si="10"/>
        <v>71.87</v>
      </c>
      <c r="D641" s="28">
        <v>0.71870000000000001</v>
      </c>
      <c r="E641" s="5"/>
    </row>
    <row r="642" spans="1:5">
      <c r="A642" s="13">
        <v>44742</v>
      </c>
      <c r="B642" s="46">
        <v>61.8</v>
      </c>
      <c r="C642" s="42">
        <f t="shared" si="10"/>
        <v>68.89</v>
      </c>
      <c r="D642" s="45">
        <v>0.68889999999999996</v>
      </c>
      <c r="E642" s="5"/>
    </row>
    <row r="643" spans="1:5">
      <c r="A643" s="13">
        <v>44771</v>
      </c>
      <c r="B643" s="5">
        <v>63.1</v>
      </c>
      <c r="C643" s="42">
        <f t="shared" si="10"/>
        <v>70.069999999999993</v>
      </c>
      <c r="D643" s="28">
        <v>0.70069999999999999</v>
      </c>
    </row>
    <row r="644" spans="1:5">
      <c r="A644" s="13">
        <v>44774</v>
      </c>
      <c r="B644" s="46">
        <v>63.3</v>
      </c>
      <c r="C644" s="42">
        <f t="shared" si="10"/>
        <v>69.02000000000001</v>
      </c>
      <c r="D644" s="45">
        <v>0.69020000000000004</v>
      </c>
    </row>
    <row r="645" spans="1:5">
      <c r="A645" s="13">
        <v>44805</v>
      </c>
      <c r="B645" s="46">
        <v>61.5</v>
      </c>
      <c r="C645" s="42">
        <f t="shared" si="10"/>
        <v>65.02</v>
      </c>
      <c r="D645" s="45">
        <v>0.6502</v>
      </c>
    </row>
    <row r="646" spans="1:5">
      <c r="A646" s="13">
        <v>44835</v>
      </c>
      <c r="B646" s="5">
        <v>61.3</v>
      </c>
      <c r="C646" s="42">
        <f t="shared" si="10"/>
        <v>64.2</v>
      </c>
      <c r="D646" s="28">
        <v>0.64200000000000002</v>
      </c>
    </row>
    <row r="647" spans="1:5">
      <c r="A647" s="13">
        <v>44866</v>
      </c>
      <c r="B647" s="46">
        <v>62.1</v>
      </c>
      <c r="C647" s="42">
        <f t="shared" si="10"/>
        <v>66.97999999999999</v>
      </c>
      <c r="D647" s="45">
        <v>0.66979999999999995</v>
      </c>
    </row>
    <row r="648" spans="1:5">
      <c r="A648" s="13">
        <v>44896</v>
      </c>
      <c r="B648" s="46">
        <v>61.4</v>
      </c>
      <c r="C648" s="42">
        <f t="shared" si="10"/>
        <v>67.75</v>
      </c>
      <c r="D648" s="45">
        <v>0.67749999999999999</v>
      </c>
    </row>
    <row r="649" spans="1:5">
      <c r="A649" s="13">
        <v>44927</v>
      </c>
      <c r="B649" s="46">
        <v>62.4</v>
      </c>
      <c r="C649" s="42">
        <f t="shared" si="10"/>
        <v>70.37</v>
      </c>
      <c r="D649" s="45">
        <v>0.70369999999999999</v>
      </c>
    </row>
    <row r="650" spans="1:5">
      <c r="A650" s="13">
        <v>44958</v>
      </c>
      <c r="B650" s="46">
        <v>61.4</v>
      </c>
      <c r="C650" s="42">
        <f t="shared" si="10"/>
        <v>67.300000000000011</v>
      </c>
      <c r="D650" s="45">
        <v>0.67300000000000004</v>
      </c>
    </row>
    <row r="651" spans="1:5">
      <c r="A651" s="13">
        <v>44986</v>
      </c>
      <c r="B651" s="46">
        <v>60.3</v>
      </c>
      <c r="C651" s="42">
        <f t="shared" si="10"/>
        <v>67.12</v>
      </c>
      <c r="D651" s="45">
        <v>0.67120000000000002</v>
      </c>
    </row>
    <row r="652" spans="1:5">
      <c r="A652" s="13">
        <v>45017</v>
      </c>
      <c r="B652" s="46">
        <v>59.8</v>
      </c>
      <c r="C652" s="42">
        <f t="shared" si="10"/>
        <v>66.100000000000009</v>
      </c>
      <c r="D652" s="45">
        <v>0.66100000000000003</v>
      </c>
    </row>
    <row r="653" spans="1:5">
      <c r="A653" s="13">
        <v>45047</v>
      </c>
      <c r="B653" s="46">
        <v>59.8</v>
      </c>
      <c r="C653" s="42">
        <f t="shared" si="10"/>
        <v>64.95</v>
      </c>
      <c r="D653" s="45">
        <v>0.64949999999999997</v>
      </c>
    </row>
    <row r="654" spans="1:5">
      <c r="A654" s="13">
        <v>45078</v>
      </c>
      <c r="B654" s="46">
        <v>61.7</v>
      </c>
      <c r="C654" s="42">
        <f t="shared" si="10"/>
        <v>66.3</v>
      </c>
      <c r="D654" s="45">
        <v>0.66300000000000003</v>
      </c>
    </row>
    <row r="655" spans="1:5">
      <c r="A655" s="13">
        <v>45108</v>
      </c>
      <c r="B655" s="46">
        <v>61.3</v>
      </c>
      <c r="C655" s="42">
        <f t="shared" si="10"/>
        <v>66.820000000000007</v>
      </c>
      <c r="D655" s="45">
        <v>0.66820000000000002</v>
      </c>
    </row>
    <row r="656" spans="1:5">
      <c r="A656" s="13">
        <v>45139</v>
      </c>
      <c r="B656" s="46">
        <v>60.6</v>
      </c>
      <c r="C656" s="42">
        <f t="shared" si="10"/>
        <v>64.849999999999994</v>
      </c>
      <c r="D656" s="45">
        <v>0.64849999999999997</v>
      </c>
    </row>
    <row r="657" spans="1:4">
      <c r="A657" s="13">
        <v>45170</v>
      </c>
      <c r="B657" s="46">
        <v>61.1</v>
      </c>
      <c r="C657" s="42">
        <f>IF(OR(D657=0,D657=" "),NA(),D657*100)</f>
        <v>64.58</v>
      </c>
      <c r="D657" s="45">
        <v>0.64580000000000004</v>
      </c>
    </row>
    <row r="658" spans="1:4">
      <c r="A658" s="13">
        <v>45200</v>
      </c>
      <c r="B658" s="5">
        <v>60.2</v>
      </c>
      <c r="C658" s="42">
        <f>IF(OR(D658=0,D658=" "),NA(),D658*100)</f>
        <v>63.460000000000008</v>
      </c>
      <c r="D658" s="28">
        <v>0.63460000000000005</v>
      </c>
    </row>
    <row r="659" spans="1:4">
      <c r="A659" s="13">
        <v>45231</v>
      </c>
      <c r="B659" s="46">
        <v>61.5</v>
      </c>
      <c r="C659" s="42">
        <f t="shared" ref="C659:C667" si="11">IF(OR(D659=0,D659=" "),NA(),D659*100)</f>
        <v>66.47999999999999</v>
      </c>
      <c r="D659" s="45">
        <v>0.66479999999999995</v>
      </c>
    </row>
    <row r="660" spans="1:4">
      <c r="A660" s="13">
        <v>45261</v>
      </c>
      <c r="B660" s="46">
        <v>62.6</v>
      </c>
      <c r="C660" s="42">
        <f t="shared" si="11"/>
        <v>68.400000000000006</v>
      </c>
      <c r="D660" s="45">
        <v>0.68400000000000005</v>
      </c>
    </row>
    <row r="661" spans="1:4">
      <c r="A661" s="13">
        <v>45292</v>
      </c>
      <c r="B661" s="46">
        <v>61.4</v>
      </c>
      <c r="C661" s="42">
        <f t="shared" si="11"/>
        <v>65.739999999999995</v>
      </c>
      <c r="D661" s="45">
        <v>0.65739999999999998</v>
      </c>
    </row>
    <row r="662" spans="1:4">
      <c r="A662" s="13">
        <v>45323</v>
      </c>
      <c r="B662" s="46">
        <v>61.1</v>
      </c>
      <c r="C662" s="42">
        <f t="shared" si="11"/>
        <v>65.19</v>
      </c>
      <c r="D662" s="45">
        <v>0.65190000000000003</v>
      </c>
    </row>
    <row r="663" spans="1:4">
      <c r="A663" s="13">
        <v>45352</v>
      </c>
      <c r="B663" s="46">
        <v>61.5</v>
      </c>
      <c r="C663" s="42">
        <f t="shared" si="11"/>
        <v>65.319999999999993</v>
      </c>
      <c r="D663" s="45">
        <v>0.6532</v>
      </c>
    </row>
    <row r="664" spans="1:4">
      <c r="A664" s="13">
        <v>45383</v>
      </c>
      <c r="B664" s="46">
        <v>62.2</v>
      </c>
      <c r="C664" s="42">
        <f t="shared" si="11"/>
        <v>65.25</v>
      </c>
      <c r="D664" s="45">
        <v>0.65249999999999997</v>
      </c>
    </row>
    <row r="665" spans="1:4">
      <c r="A665" s="13">
        <v>45413</v>
      </c>
      <c r="B665" s="46">
        <v>63.1</v>
      </c>
      <c r="C665" s="42">
        <f t="shared" si="11"/>
        <v>66.36999999999999</v>
      </c>
      <c r="D665" s="45">
        <v>0.66369999999999996</v>
      </c>
    </row>
    <row r="666" spans="1:4">
      <c r="A666" s="13">
        <v>45444</v>
      </c>
      <c r="B666" s="54">
        <v>63.3</v>
      </c>
      <c r="C666" s="42">
        <f t="shared" si="11"/>
        <v>66.239999999999995</v>
      </c>
      <c r="D666" s="45">
        <v>0.66239999999999999</v>
      </c>
    </row>
    <row r="667" spans="1:4">
      <c r="A667" s="13">
        <v>45474</v>
      </c>
      <c r="B667" s="54">
        <v>61.4</v>
      </c>
      <c r="C667" s="42">
        <f t="shared" si="11"/>
        <v>64.91</v>
      </c>
      <c r="D667" s="53">
        <v>0.64910000000000001</v>
      </c>
    </row>
  </sheetData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764-0462-4E55-955A-3B09C3E0C32A}">
  <dimension ref="A1:I149"/>
  <sheetViews>
    <sheetView workbookViewId="0">
      <pane ySplit="6" topLeftCell="A140" activePane="bottomLeft" state="frozen"/>
      <selection pane="bottomLeft" activeCell="A147" sqref="A147:A149"/>
    </sheetView>
  </sheetViews>
  <sheetFormatPr defaultColWidth="9.140625" defaultRowHeight="15"/>
  <cols>
    <col min="1" max="1" width="8.85546875" style="5" customWidth="1"/>
    <col min="2" max="6" width="15" style="5" customWidth="1"/>
    <col min="7" max="7" width="3.7109375" style="5" customWidth="1"/>
    <col min="8" max="8" width="14.140625" style="5" customWidth="1"/>
    <col min="9" max="16384" width="9.140625" style="5"/>
  </cols>
  <sheetData>
    <row r="1" spans="1:9">
      <c r="A1" s="4" t="s">
        <v>114</v>
      </c>
    </row>
    <row r="3" spans="1:9">
      <c r="B3" s="7" t="s">
        <v>115</v>
      </c>
      <c r="C3" s="7"/>
      <c r="D3" s="7"/>
      <c r="E3" s="7"/>
      <c r="F3" s="7"/>
      <c r="G3" s="7"/>
      <c r="H3" s="7" t="s">
        <v>116</v>
      </c>
      <c r="I3" s="7"/>
    </row>
    <row r="4" spans="1:9">
      <c r="B4" s="8" t="s">
        <v>117</v>
      </c>
      <c r="C4" s="8" t="s">
        <v>118</v>
      </c>
      <c r="D4" s="8" t="s">
        <v>119</v>
      </c>
      <c r="E4" s="8" t="s">
        <v>120</v>
      </c>
      <c r="F4" s="8" t="s">
        <v>72</v>
      </c>
      <c r="G4" s="8"/>
      <c r="H4" s="8" t="s">
        <v>73</v>
      </c>
    </row>
    <row r="5" spans="1:9" ht="50.25" customHeight="1">
      <c r="B5" s="29" t="s">
        <v>121</v>
      </c>
      <c r="C5" s="29" t="s">
        <v>122</v>
      </c>
      <c r="D5" s="29" t="s">
        <v>123</v>
      </c>
      <c r="E5" s="29" t="s">
        <v>124</v>
      </c>
      <c r="F5" s="29" t="s">
        <v>125</v>
      </c>
      <c r="G5" s="29"/>
      <c r="H5" s="29" t="s">
        <v>126</v>
      </c>
    </row>
    <row r="6" spans="1:9" s="12" customFormat="1">
      <c r="A6" s="5" t="s">
        <v>127</v>
      </c>
      <c r="B6" s="19" t="s">
        <v>78</v>
      </c>
      <c r="C6" s="19" t="s">
        <v>78</v>
      </c>
      <c r="D6" s="19" t="s">
        <v>78</v>
      </c>
      <c r="E6" s="19" t="s">
        <v>78</v>
      </c>
      <c r="F6" s="19" t="s">
        <v>128</v>
      </c>
      <c r="G6" s="19"/>
      <c r="H6" s="19" t="s">
        <v>78</v>
      </c>
    </row>
    <row r="7" spans="1:9">
      <c r="A7" s="20">
        <v>32387</v>
      </c>
      <c r="B7" s="44">
        <v>54775</v>
      </c>
      <c r="C7" s="44">
        <v>92537</v>
      </c>
      <c r="D7" s="44">
        <v>147312</v>
      </c>
      <c r="E7" s="44">
        <v>102137</v>
      </c>
      <c r="F7" s="21"/>
      <c r="G7" s="21"/>
      <c r="H7" s="44">
        <v>87334</v>
      </c>
      <c r="I7" s="14"/>
    </row>
    <row r="8" spans="1:9">
      <c r="A8" s="20">
        <v>32478</v>
      </c>
      <c r="B8" s="44">
        <v>55408</v>
      </c>
      <c r="C8" s="44">
        <v>94023</v>
      </c>
      <c r="D8" s="44">
        <v>149430</v>
      </c>
      <c r="E8" s="44">
        <v>103810</v>
      </c>
      <c r="F8" s="21"/>
      <c r="G8" s="21"/>
      <c r="H8" s="44">
        <v>96599</v>
      </c>
      <c r="I8" s="14"/>
    </row>
    <row r="9" spans="1:9">
      <c r="A9" s="20">
        <v>32568</v>
      </c>
      <c r="B9" s="44">
        <v>56051</v>
      </c>
      <c r="C9" s="44">
        <v>99024</v>
      </c>
      <c r="D9" s="44">
        <v>155075</v>
      </c>
      <c r="E9" s="44">
        <v>109245</v>
      </c>
      <c r="F9" s="21"/>
      <c r="G9" s="21"/>
      <c r="H9" s="44">
        <v>89030</v>
      </c>
      <c r="I9" s="14"/>
    </row>
    <row r="10" spans="1:9">
      <c r="A10" s="20">
        <v>32660</v>
      </c>
      <c r="B10" s="44">
        <v>58410</v>
      </c>
      <c r="C10" s="44">
        <v>105182</v>
      </c>
      <c r="D10" s="44">
        <v>163592</v>
      </c>
      <c r="E10" s="44">
        <v>114598</v>
      </c>
      <c r="F10" s="21">
        <v>31.143553633885649</v>
      </c>
      <c r="G10" s="21"/>
      <c r="H10" s="44">
        <v>95313</v>
      </c>
      <c r="I10" s="14"/>
    </row>
    <row r="11" spans="1:9">
      <c r="A11" s="20">
        <v>32752</v>
      </c>
      <c r="B11" s="44">
        <v>60318</v>
      </c>
      <c r="C11" s="44">
        <v>111485</v>
      </c>
      <c r="D11" s="44">
        <v>171803</v>
      </c>
      <c r="E11" s="44">
        <v>120248</v>
      </c>
      <c r="F11" s="21">
        <v>31.734654291045267</v>
      </c>
      <c r="G11" s="21"/>
      <c r="H11" s="44">
        <v>98292</v>
      </c>
      <c r="I11" s="14"/>
    </row>
    <row r="12" spans="1:9">
      <c r="A12" s="20">
        <v>32843</v>
      </c>
      <c r="B12" s="44">
        <v>63084</v>
      </c>
      <c r="C12" s="44">
        <v>114872</v>
      </c>
      <c r="D12" s="44">
        <v>177957</v>
      </c>
      <c r="E12" s="44">
        <v>126364</v>
      </c>
      <c r="F12" s="21">
        <v>32.519178656812059</v>
      </c>
      <c r="G12" s="21"/>
      <c r="H12" s="44">
        <v>106275</v>
      </c>
      <c r="I12" s="14"/>
    </row>
    <row r="13" spans="1:9">
      <c r="A13" s="20">
        <v>32933</v>
      </c>
      <c r="B13" s="44">
        <v>66883</v>
      </c>
      <c r="C13" s="44">
        <v>120929</v>
      </c>
      <c r="D13" s="44">
        <v>187813</v>
      </c>
      <c r="E13" s="44">
        <v>131551</v>
      </c>
      <c r="F13" s="21">
        <v>33.107084434377754</v>
      </c>
      <c r="G13" s="21"/>
      <c r="H13" s="44">
        <v>97824</v>
      </c>
      <c r="I13" s="14"/>
    </row>
    <row r="14" spans="1:9">
      <c r="A14" s="20">
        <v>33025</v>
      </c>
      <c r="B14" s="44">
        <v>68035</v>
      </c>
      <c r="C14" s="44">
        <v>118436</v>
      </c>
      <c r="D14" s="44">
        <v>186471</v>
      </c>
      <c r="E14" s="44">
        <v>130999</v>
      </c>
      <c r="F14" s="21">
        <v>32.395425038639878</v>
      </c>
      <c r="G14" s="21"/>
      <c r="H14" s="44">
        <v>102304</v>
      </c>
      <c r="I14" s="14"/>
    </row>
    <row r="15" spans="1:9">
      <c r="A15" s="20">
        <v>33117</v>
      </c>
      <c r="B15" s="44">
        <v>69541</v>
      </c>
      <c r="C15" s="44">
        <v>119978</v>
      </c>
      <c r="D15" s="44">
        <v>189518</v>
      </c>
      <c r="E15" s="44">
        <v>133945</v>
      </c>
      <c r="F15" s="21">
        <v>32.720588235294116</v>
      </c>
      <c r="G15" s="21"/>
      <c r="H15" s="44">
        <v>103278</v>
      </c>
      <c r="I15" s="14"/>
    </row>
    <row r="16" spans="1:9">
      <c r="A16" s="20">
        <v>33208</v>
      </c>
      <c r="B16" s="44">
        <v>74302</v>
      </c>
      <c r="C16" s="44">
        <v>125768</v>
      </c>
      <c r="D16" s="44">
        <v>200070</v>
      </c>
      <c r="E16" s="44">
        <v>141559</v>
      </c>
      <c r="F16" s="21">
        <v>34.249912898730258</v>
      </c>
      <c r="G16" s="21"/>
      <c r="H16" s="44">
        <v>110233</v>
      </c>
      <c r="I16" s="14"/>
    </row>
    <row r="17" spans="1:9">
      <c r="A17" s="20">
        <v>33298</v>
      </c>
      <c r="B17" s="44">
        <v>73193</v>
      </c>
      <c r="C17" s="44">
        <v>131053</v>
      </c>
      <c r="D17" s="44">
        <v>204247</v>
      </c>
      <c r="E17" s="44">
        <v>146043</v>
      </c>
      <c r="F17" s="21">
        <v>35.194391762117405</v>
      </c>
      <c r="G17" s="21"/>
      <c r="H17" s="44">
        <v>99452</v>
      </c>
      <c r="I17" s="14"/>
    </row>
    <row r="18" spans="1:9">
      <c r="A18" s="20">
        <v>33390</v>
      </c>
      <c r="B18" s="44">
        <v>69580</v>
      </c>
      <c r="C18" s="44">
        <v>130539</v>
      </c>
      <c r="D18" s="44">
        <v>200119</v>
      </c>
      <c r="E18" s="44">
        <v>142849</v>
      </c>
      <c r="F18" s="21">
        <v>34.419704063167885</v>
      </c>
      <c r="G18" s="21"/>
      <c r="H18" s="44">
        <v>102357</v>
      </c>
      <c r="I18" s="14"/>
    </row>
    <row r="19" spans="1:9">
      <c r="A19" s="20">
        <v>33482</v>
      </c>
      <c r="B19" s="44">
        <v>71109</v>
      </c>
      <c r="C19" s="44">
        <v>129303</v>
      </c>
      <c r="D19" s="44">
        <v>200412</v>
      </c>
      <c r="E19" s="44">
        <v>143344</v>
      </c>
      <c r="F19" s="21">
        <v>34.476256445778496</v>
      </c>
      <c r="G19" s="21"/>
      <c r="H19" s="44">
        <v>104041</v>
      </c>
      <c r="I19" s="14"/>
    </row>
    <row r="20" spans="1:9">
      <c r="A20" s="20">
        <v>33573</v>
      </c>
      <c r="B20" s="44">
        <v>79034</v>
      </c>
      <c r="C20" s="44">
        <v>135679</v>
      </c>
      <c r="D20" s="44">
        <v>214713</v>
      </c>
      <c r="E20" s="44">
        <v>152378</v>
      </c>
      <c r="F20" s="21">
        <v>36.597919573827269</v>
      </c>
      <c r="G20" s="21"/>
      <c r="H20" s="44">
        <v>110785</v>
      </c>
      <c r="I20" s="14"/>
    </row>
    <row r="21" spans="1:9">
      <c r="A21" s="20">
        <v>33664</v>
      </c>
      <c r="B21" s="44">
        <v>75989</v>
      </c>
      <c r="C21" s="44">
        <v>135342</v>
      </c>
      <c r="D21" s="44">
        <v>211331</v>
      </c>
      <c r="E21" s="44">
        <v>154668</v>
      </c>
      <c r="F21" s="21">
        <v>36.854320258105098</v>
      </c>
      <c r="G21" s="21"/>
      <c r="H21" s="44">
        <v>102777</v>
      </c>
      <c r="I21" s="14"/>
    </row>
    <row r="22" spans="1:9">
      <c r="A22" s="20">
        <v>33756</v>
      </c>
      <c r="B22" s="44">
        <v>78535</v>
      </c>
      <c r="C22" s="44">
        <v>142139</v>
      </c>
      <c r="D22" s="44">
        <v>220674</v>
      </c>
      <c r="E22" s="44">
        <v>161651</v>
      </c>
      <c r="F22" s="21">
        <v>38.216360236318202</v>
      </c>
      <c r="G22" s="21"/>
      <c r="H22" s="44">
        <v>105668</v>
      </c>
      <c r="I22" s="14"/>
    </row>
    <row r="23" spans="1:9">
      <c r="A23" s="20">
        <v>33848</v>
      </c>
      <c r="B23" s="44">
        <v>84281</v>
      </c>
      <c r="C23" s="44">
        <v>147554</v>
      </c>
      <c r="D23" s="44">
        <v>231835</v>
      </c>
      <c r="E23" s="44">
        <v>168957</v>
      </c>
      <c r="F23" s="21">
        <v>39.580619770046006</v>
      </c>
      <c r="G23" s="21"/>
      <c r="H23" s="44">
        <v>107897</v>
      </c>
      <c r="I23" s="14"/>
    </row>
    <row r="24" spans="1:9">
      <c r="A24" s="20">
        <v>33939</v>
      </c>
      <c r="B24" s="44">
        <v>86286</v>
      </c>
      <c r="C24" s="44">
        <v>148098</v>
      </c>
      <c r="D24" s="44">
        <v>234384</v>
      </c>
      <c r="E24" s="44">
        <v>173965</v>
      </c>
      <c r="F24" s="21">
        <v>40.265947597444679</v>
      </c>
      <c r="G24" s="21"/>
      <c r="H24" s="44">
        <v>115958</v>
      </c>
      <c r="I24" s="14"/>
    </row>
    <row r="25" spans="1:9">
      <c r="A25" s="20">
        <v>34029</v>
      </c>
      <c r="B25" s="44">
        <v>84761</v>
      </c>
      <c r="C25" s="44">
        <v>145117</v>
      </c>
      <c r="D25" s="44">
        <v>229878</v>
      </c>
      <c r="E25" s="44">
        <v>168365</v>
      </c>
      <c r="F25" s="21">
        <v>38.497507659944205</v>
      </c>
      <c r="G25" s="21"/>
      <c r="H25" s="44">
        <v>108053</v>
      </c>
      <c r="I25" s="14"/>
    </row>
    <row r="26" spans="1:9">
      <c r="A26" s="20">
        <v>34121</v>
      </c>
      <c r="B26" s="44">
        <v>92086</v>
      </c>
      <c r="C26" s="44">
        <v>149114</v>
      </c>
      <c r="D26" s="44">
        <v>241200</v>
      </c>
      <c r="E26" s="44">
        <v>175799</v>
      </c>
      <c r="F26" s="21">
        <v>39.596509721246193</v>
      </c>
      <c r="G26" s="21"/>
      <c r="H26" s="44">
        <v>112313</v>
      </c>
      <c r="I26" s="14"/>
    </row>
    <row r="27" spans="1:9">
      <c r="A27" s="20">
        <v>34213</v>
      </c>
      <c r="B27" s="44">
        <v>96356</v>
      </c>
      <c r="C27" s="44">
        <v>151440</v>
      </c>
      <c r="D27" s="44">
        <v>247796</v>
      </c>
      <c r="E27" s="44">
        <v>180379</v>
      </c>
      <c r="F27" s="21">
        <v>40.165803431859374</v>
      </c>
      <c r="G27" s="21"/>
      <c r="H27" s="44">
        <v>112990</v>
      </c>
      <c r="I27" s="14"/>
    </row>
    <row r="28" spans="1:9">
      <c r="A28" s="20">
        <v>34304</v>
      </c>
      <c r="B28" s="44">
        <v>97349</v>
      </c>
      <c r="C28" s="44">
        <v>149819</v>
      </c>
      <c r="D28" s="44">
        <v>247169</v>
      </c>
      <c r="E28" s="44">
        <v>180608</v>
      </c>
      <c r="F28" s="21">
        <v>39.69720681196754</v>
      </c>
      <c r="G28" s="21"/>
      <c r="H28" s="44">
        <v>121827</v>
      </c>
      <c r="I28" s="14"/>
    </row>
    <row r="29" spans="1:9">
      <c r="A29" s="20">
        <v>34394</v>
      </c>
      <c r="B29" s="44">
        <v>96872</v>
      </c>
      <c r="C29" s="44">
        <v>145832</v>
      </c>
      <c r="D29" s="44">
        <v>242704</v>
      </c>
      <c r="E29" s="44">
        <v>175728</v>
      </c>
      <c r="F29" s="21">
        <v>38.173192221469165</v>
      </c>
      <c r="G29" s="21"/>
      <c r="H29" s="44">
        <v>113465</v>
      </c>
      <c r="I29" s="14"/>
    </row>
    <row r="30" spans="1:9">
      <c r="A30" s="20">
        <v>34486</v>
      </c>
      <c r="B30" s="44">
        <v>93252</v>
      </c>
      <c r="C30" s="44">
        <v>156383</v>
      </c>
      <c r="D30" s="44">
        <v>249634</v>
      </c>
      <c r="E30" s="44">
        <v>169420</v>
      </c>
      <c r="F30" s="21">
        <v>36.327301654691219</v>
      </c>
      <c r="G30" s="21"/>
      <c r="H30" s="44">
        <v>118329</v>
      </c>
      <c r="I30" s="14"/>
    </row>
    <row r="31" spans="1:9">
      <c r="A31" s="20">
        <v>34578</v>
      </c>
      <c r="B31" s="44">
        <v>86358</v>
      </c>
      <c r="C31" s="44">
        <v>161676</v>
      </c>
      <c r="D31" s="44">
        <v>248034</v>
      </c>
      <c r="E31" s="44">
        <v>170343</v>
      </c>
      <c r="F31" s="21">
        <v>35.834450028504655</v>
      </c>
      <c r="G31" s="21"/>
      <c r="H31" s="44">
        <v>122011</v>
      </c>
      <c r="I31" s="14"/>
    </row>
    <row r="32" spans="1:9">
      <c r="A32" s="20">
        <v>34669</v>
      </c>
      <c r="B32" s="44">
        <v>94503</v>
      </c>
      <c r="C32" s="44">
        <v>152127</v>
      </c>
      <c r="D32" s="44">
        <v>246629</v>
      </c>
      <c r="E32" s="44">
        <v>170589</v>
      </c>
      <c r="F32" s="21">
        <v>35.364761490142421</v>
      </c>
      <c r="G32" s="21"/>
      <c r="H32" s="44">
        <v>128869</v>
      </c>
      <c r="I32" s="14"/>
    </row>
    <row r="33" spans="1:9">
      <c r="A33" s="20">
        <v>34759</v>
      </c>
      <c r="B33" s="44">
        <v>96582</v>
      </c>
      <c r="C33" s="44">
        <v>164713</v>
      </c>
      <c r="D33" s="44">
        <v>261295</v>
      </c>
      <c r="E33" s="44">
        <v>177490</v>
      </c>
      <c r="F33" s="21">
        <v>36.319548179827706</v>
      </c>
      <c r="G33" s="21"/>
      <c r="H33" s="44">
        <v>119804</v>
      </c>
      <c r="I33" s="14"/>
    </row>
    <row r="34" spans="1:9">
      <c r="A34" s="20">
        <v>34851</v>
      </c>
      <c r="B34" s="44">
        <v>101819</v>
      </c>
      <c r="C34" s="44">
        <v>170137</v>
      </c>
      <c r="D34" s="44">
        <v>271955</v>
      </c>
      <c r="E34" s="44">
        <v>188427</v>
      </c>
      <c r="F34" s="21">
        <v>38.026958137995479</v>
      </c>
      <c r="G34" s="21"/>
      <c r="H34" s="44">
        <v>125162</v>
      </c>
      <c r="I34" s="14"/>
    </row>
    <row r="35" spans="1:9">
      <c r="A35" s="20">
        <v>34943</v>
      </c>
      <c r="B35" s="44">
        <v>102200</v>
      </c>
      <c r="C35" s="44">
        <v>167077</v>
      </c>
      <c r="D35" s="44">
        <v>269277</v>
      </c>
      <c r="E35" s="44">
        <v>187849</v>
      </c>
      <c r="F35" s="21">
        <v>37.445182432863433</v>
      </c>
      <c r="G35" s="21"/>
      <c r="H35" s="44">
        <v>128169</v>
      </c>
      <c r="I35" s="14"/>
    </row>
    <row r="36" spans="1:9">
      <c r="A36" s="20">
        <v>35034</v>
      </c>
      <c r="B36" s="44">
        <v>102959</v>
      </c>
      <c r="C36" s="44">
        <v>174378</v>
      </c>
      <c r="D36" s="44">
        <v>277337</v>
      </c>
      <c r="E36" s="44">
        <v>190395</v>
      </c>
      <c r="F36" s="21">
        <v>37.202508890538901</v>
      </c>
      <c r="G36" s="21"/>
      <c r="H36" s="44">
        <v>138945</v>
      </c>
      <c r="I36" s="14"/>
    </row>
    <row r="37" spans="1:9">
      <c r="A37" s="20">
        <v>35125</v>
      </c>
      <c r="B37" s="44">
        <v>99396</v>
      </c>
      <c r="C37" s="44">
        <v>176089</v>
      </c>
      <c r="D37" s="44">
        <v>275485</v>
      </c>
      <c r="E37" s="44">
        <v>190440</v>
      </c>
      <c r="F37" s="21">
        <v>36.619203738066169</v>
      </c>
      <c r="G37" s="21"/>
      <c r="H37" s="44">
        <v>128068</v>
      </c>
      <c r="I37" s="14"/>
    </row>
    <row r="38" spans="1:9">
      <c r="A38" s="20">
        <v>35217</v>
      </c>
      <c r="B38" s="44">
        <v>101326</v>
      </c>
      <c r="C38" s="44">
        <v>178589</v>
      </c>
      <c r="D38" s="44">
        <v>279915</v>
      </c>
      <c r="E38" s="44">
        <v>190999</v>
      </c>
      <c r="F38" s="21">
        <v>36.130532162016962</v>
      </c>
      <c r="G38" s="21"/>
      <c r="H38" s="44">
        <v>133787</v>
      </c>
      <c r="I38" s="14"/>
    </row>
    <row r="39" spans="1:9">
      <c r="A39" s="20">
        <v>35309</v>
      </c>
      <c r="B39" s="44">
        <v>95418</v>
      </c>
      <c r="C39" s="44">
        <v>195940</v>
      </c>
      <c r="D39" s="44">
        <v>291357</v>
      </c>
      <c r="E39" s="44">
        <v>196773</v>
      </c>
      <c r="F39" s="21">
        <v>36.729882590110691</v>
      </c>
      <c r="G39" s="21"/>
      <c r="H39" s="44">
        <v>135300</v>
      </c>
      <c r="I39" s="14"/>
    </row>
    <row r="40" spans="1:9">
      <c r="A40" s="20">
        <v>35400</v>
      </c>
      <c r="B40" s="44">
        <v>100772</v>
      </c>
      <c r="C40" s="44">
        <v>196435</v>
      </c>
      <c r="D40" s="44">
        <v>297208</v>
      </c>
      <c r="E40" s="44">
        <v>200799</v>
      </c>
      <c r="F40" s="21">
        <v>36.995705307841547</v>
      </c>
      <c r="G40" s="21"/>
      <c r="H40" s="44">
        <v>146042</v>
      </c>
      <c r="I40" s="14"/>
    </row>
    <row r="41" spans="1:9">
      <c r="A41" s="20">
        <v>35490</v>
      </c>
      <c r="B41" s="44">
        <v>99108</v>
      </c>
      <c r="C41" s="44">
        <v>203392</v>
      </c>
      <c r="D41" s="44">
        <v>302500</v>
      </c>
      <c r="E41" s="44">
        <v>197482</v>
      </c>
      <c r="F41" s="21">
        <v>36.016158594968218</v>
      </c>
      <c r="G41" s="21"/>
      <c r="H41" s="44">
        <v>133620</v>
      </c>
      <c r="I41" s="14"/>
    </row>
    <row r="42" spans="1:9">
      <c r="A42" s="20">
        <v>35582</v>
      </c>
      <c r="B42" s="44">
        <v>96315</v>
      </c>
      <c r="C42" s="44">
        <v>211543</v>
      </c>
      <c r="D42" s="44">
        <v>307858</v>
      </c>
      <c r="E42" s="44">
        <v>205313</v>
      </c>
      <c r="F42" s="21">
        <v>36.909737765097788</v>
      </c>
      <c r="G42" s="21"/>
      <c r="H42" s="44">
        <v>141703</v>
      </c>
      <c r="I42" s="14"/>
    </row>
    <row r="43" spans="1:9">
      <c r="A43" s="20">
        <v>35674</v>
      </c>
      <c r="B43" s="44">
        <v>99711</v>
      </c>
      <c r="C43" s="44">
        <v>225155</v>
      </c>
      <c r="D43" s="44">
        <v>324867</v>
      </c>
      <c r="E43" s="44">
        <v>211478</v>
      </c>
      <c r="F43" s="21">
        <v>37.471583308083893</v>
      </c>
      <c r="G43" s="21"/>
      <c r="H43" s="44">
        <v>143392</v>
      </c>
      <c r="I43" s="14"/>
    </row>
    <row r="44" spans="1:9">
      <c r="A44" s="20">
        <v>35765</v>
      </c>
      <c r="B44" s="44">
        <v>94716</v>
      </c>
      <c r="C44" s="44">
        <v>245593</v>
      </c>
      <c r="D44" s="44">
        <v>340309</v>
      </c>
      <c r="E44" s="44">
        <v>215789</v>
      </c>
      <c r="F44" s="21">
        <v>37.65504268254378</v>
      </c>
      <c r="G44" s="21"/>
      <c r="H44" s="44">
        <v>154713</v>
      </c>
      <c r="I44" s="14"/>
    </row>
    <row r="45" spans="1:9">
      <c r="A45" s="20">
        <v>35855</v>
      </c>
      <c r="B45" s="44">
        <v>89932</v>
      </c>
      <c r="C45" s="44">
        <v>250140</v>
      </c>
      <c r="D45" s="44">
        <v>340072</v>
      </c>
      <c r="E45" s="44">
        <v>219255</v>
      </c>
      <c r="F45" s="21">
        <v>37.680449577232416</v>
      </c>
      <c r="G45" s="21"/>
      <c r="H45" s="44">
        <v>142435</v>
      </c>
      <c r="I45" s="14"/>
    </row>
    <row r="46" spans="1:9">
      <c r="A46" s="20">
        <v>35947</v>
      </c>
      <c r="B46" s="44">
        <v>86746</v>
      </c>
      <c r="C46" s="44">
        <v>265997</v>
      </c>
      <c r="D46" s="44">
        <v>352743</v>
      </c>
      <c r="E46" s="44">
        <v>223125</v>
      </c>
      <c r="F46" s="21">
        <v>37.892103667700901</v>
      </c>
      <c r="G46" s="21"/>
      <c r="H46" s="44">
        <v>148700</v>
      </c>
      <c r="I46" s="14"/>
    </row>
    <row r="47" spans="1:9">
      <c r="A47" s="20">
        <v>36039</v>
      </c>
      <c r="B47" s="44">
        <v>83578</v>
      </c>
      <c r="C47" s="44">
        <v>283791</v>
      </c>
      <c r="D47" s="44">
        <v>367369</v>
      </c>
      <c r="E47" s="44">
        <v>236405</v>
      </c>
      <c r="F47" s="21">
        <v>39.599424446934712</v>
      </c>
      <c r="G47" s="21"/>
      <c r="H47" s="44">
        <v>151604</v>
      </c>
      <c r="I47" s="14"/>
    </row>
    <row r="48" spans="1:9">
      <c r="A48" s="20">
        <v>36130</v>
      </c>
      <c r="B48" s="44">
        <v>85222</v>
      </c>
      <c r="C48" s="44">
        <v>283951</v>
      </c>
      <c r="D48" s="44">
        <v>369173</v>
      </c>
      <c r="E48" s="44">
        <v>230261</v>
      </c>
      <c r="F48" s="21">
        <v>38.080440570889905</v>
      </c>
      <c r="G48" s="21"/>
      <c r="H48" s="44">
        <v>162515</v>
      </c>
      <c r="I48" s="14"/>
    </row>
    <row r="49" spans="1:9">
      <c r="A49" s="20">
        <v>36220</v>
      </c>
      <c r="B49" s="44">
        <v>79324</v>
      </c>
      <c r="C49" s="44">
        <v>292655</v>
      </c>
      <c r="D49" s="44">
        <v>371979</v>
      </c>
      <c r="E49" s="44">
        <v>230854</v>
      </c>
      <c r="F49" s="21">
        <v>37.643494481984924</v>
      </c>
      <c r="G49" s="21"/>
      <c r="H49" s="44">
        <v>151182</v>
      </c>
      <c r="I49" s="14"/>
    </row>
    <row r="50" spans="1:9">
      <c r="A50" s="20">
        <v>36312</v>
      </c>
      <c r="B50" s="44">
        <v>75367</v>
      </c>
      <c r="C50" s="44">
        <v>291393</v>
      </c>
      <c r="D50" s="44">
        <v>366760</v>
      </c>
      <c r="E50" s="44">
        <v>225327</v>
      </c>
      <c r="F50" s="21">
        <v>36.288982226488265</v>
      </c>
      <c r="G50" s="21"/>
      <c r="H50" s="44">
        <v>156506</v>
      </c>
      <c r="I50" s="14"/>
    </row>
    <row r="51" spans="1:9">
      <c r="A51" s="20">
        <v>36404</v>
      </c>
      <c r="B51" s="44">
        <v>74313</v>
      </c>
      <c r="C51" s="44">
        <v>306193</v>
      </c>
      <c r="D51" s="44">
        <v>380506</v>
      </c>
      <c r="E51" s="44">
        <v>237397</v>
      </c>
      <c r="F51" s="21">
        <v>37.73351283734489</v>
      </c>
      <c r="G51" s="21"/>
      <c r="H51" s="44">
        <v>159843</v>
      </c>
      <c r="I51" s="14"/>
    </row>
    <row r="52" spans="1:9">
      <c r="A52" s="20">
        <v>36495</v>
      </c>
      <c r="B52" s="44">
        <v>69213</v>
      </c>
      <c r="C52" s="44">
        <v>326768</v>
      </c>
      <c r="D52" s="44">
        <v>395981</v>
      </c>
      <c r="E52" s="44">
        <v>238786</v>
      </c>
      <c r="F52" s="21">
        <v>37.466207045879969</v>
      </c>
      <c r="G52" s="21"/>
      <c r="H52" s="44">
        <v>170708</v>
      </c>
      <c r="I52" s="14"/>
    </row>
    <row r="53" spans="1:9">
      <c r="A53" s="20">
        <v>36586</v>
      </c>
      <c r="B53" s="44">
        <v>67404</v>
      </c>
      <c r="C53" s="44">
        <v>349548</v>
      </c>
      <c r="D53" s="44">
        <v>416952</v>
      </c>
      <c r="E53" s="44">
        <v>256338</v>
      </c>
      <c r="F53" s="21">
        <v>39.484665184863424</v>
      </c>
      <c r="G53" s="21"/>
      <c r="H53" s="44">
        <v>163068</v>
      </c>
      <c r="I53" s="14"/>
    </row>
    <row r="54" spans="1:9">
      <c r="A54" s="20">
        <v>36678</v>
      </c>
      <c r="B54" s="44">
        <v>63554</v>
      </c>
      <c r="C54" s="44">
        <v>361516</v>
      </c>
      <c r="D54" s="44">
        <v>425070</v>
      </c>
      <c r="E54" s="44">
        <v>266734</v>
      </c>
      <c r="F54" s="21">
        <v>40.309072389916004</v>
      </c>
      <c r="G54" s="21"/>
      <c r="H54" s="44">
        <v>169055</v>
      </c>
      <c r="I54" s="14"/>
    </row>
    <row r="55" spans="1:9">
      <c r="A55" s="20">
        <v>36770</v>
      </c>
      <c r="B55" s="44">
        <v>68826</v>
      </c>
      <c r="C55" s="44">
        <v>394861</v>
      </c>
      <c r="D55" s="44">
        <v>463687</v>
      </c>
      <c r="E55" s="44">
        <v>290394</v>
      </c>
      <c r="F55" s="21">
        <v>42.975302009847233</v>
      </c>
      <c r="G55" s="21"/>
      <c r="H55" s="44">
        <v>173902</v>
      </c>
      <c r="I55" s="14"/>
    </row>
    <row r="56" spans="1:9">
      <c r="A56" s="20">
        <v>36861</v>
      </c>
      <c r="B56" s="44">
        <v>67629</v>
      </c>
      <c r="C56" s="44">
        <v>413818</v>
      </c>
      <c r="D56" s="44">
        <v>481447</v>
      </c>
      <c r="E56" s="44">
        <v>293162</v>
      </c>
      <c r="F56" s="21">
        <v>42.693971825899027</v>
      </c>
      <c r="G56" s="21"/>
      <c r="H56" s="44">
        <v>181670</v>
      </c>
      <c r="I56" s="14"/>
    </row>
    <row r="57" spans="1:9">
      <c r="A57" s="20">
        <v>36951</v>
      </c>
      <c r="B57" s="44">
        <v>68881</v>
      </c>
      <c r="C57" s="44">
        <v>467690</v>
      </c>
      <c r="D57" s="44">
        <v>536571</v>
      </c>
      <c r="E57" s="44">
        <v>317146</v>
      </c>
      <c r="F57" s="21">
        <v>45.516663341796203</v>
      </c>
      <c r="G57" s="21"/>
      <c r="H57" s="44">
        <v>173188</v>
      </c>
      <c r="I57" s="14"/>
    </row>
    <row r="58" spans="1:9">
      <c r="A58" s="20">
        <v>37043</v>
      </c>
      <c r="B58" s="44">
        <v>69347</v>
      </c>
      <c r="C58" s="44">
        <v>437072</v>
      </c>
      <c r="D58" s="44">
        <v>506419</v>
      </c>
      <c r="E58" s="44">
        <v>295880</v>
      </c>
      <c r="F58" s="21">
        <v>41.886506650056269</v>
      </c>
      <c r="G58" s="21"/>
      <c r="H58" s="44">
        <v>178642</v>
      </c>
      <c r="I58" s="14"/>
    </row>
    <row r="59" spans="1:9">
      <c r="A59" s="20">
        <v>37135</v>
      </c>
      <c r="B59" s="44">
        <v>71747</v>
      </c>
      <c r="C59" s="44">
        <v>457428</v>
      </c>
      <c r="D59" s="44">
        <v>529175</v>
      </c>
      <c r="E59" s="44">
        <v>300371</v>
      </c>
      <c r="F59" s="21">
        <v>41.977639577947031</v>
      </c>
      <c r="G59" s="21"/>
      <c r="H59" s="44">
        <v>183066</v>
      </c>
      <c r="I59" s="14"/>
    </row>
    <row r="60" spans="1:9">
      <c r="A60" s="20">
        <v>37226</v>
      </c>
      <c r="B60" s="44">
        <v>67625</v>
      </c>
      <c r="C60" s="44">
        <v>452225</v>
      </c>
      <c r="D60" s="44">
        <v>519851</v>
      </c>
      <c r="E60" s="44">
        <v>304922</v>
      </c>
      <c r="F60" s="21">
        <v>41.774085495752338</v>
      </c>
      <c r="G60" s="21"/>
      <c r="H60" s="44">
        <v>195987</v>
      </c>
      <c r="I60" s="14"/>
    </row>
    <row r="61" spans="1:9">
      <c r="A61" s="20">
        <v>37316</v>
      </c>
      <c r="B61" s="44">
        <v>69816</v>
      </c>
      <c r="C61" s="44">
        <v>452137</v>
      </c>
      <c r="D61" s="44">
        <v>521953</v>
      </c>
      <c r="E61" s="44">
        <v>308065</v>
      </c>
      <c r="F61" s="21">
        <v>41.551289504173809</v>
      </c>
      <c r="G61" s="21"/>
      <c r="H61" s="44">
        <v>184630</v>
      </c>
      <c r="I61" s="14"/>
    </row>
    <row r="62" spans="1:9">
      <c r="A62" s="20">
        <v>37408</v>
      </c>
      <c r="B62" s="44">
        <v>67526</v>
      </c>
      <c r="C62" s="44">
        <v>478236</v>
      </c>
      <c r="D62" s="44">
        <v>545761</v>
      </c>
      <c r="E62" s="44">
        <v>316712</v>
      </c>
      <c r="F62" s="21">
        <v>41.916519538684291</v>
      </c>
      <c r="G62" s="21"/>
      <c r="H62" s="44">
        <v>192763</v>
      </c>
      <c r="I62" s="14"/>
    </row>
    <row r="63" spans="1:9">
      <c r="A63" s="20">
        <v>37500</v>
      </c>
      <c r="B63" s="44">
        <v>70309</v>
      </c>
      <c r="C63" s="44">
        <v>498562</v>
      </c>
      <c r="D63" s="44">
        <v>568871</v>
      </c>
      <c r="E63" s="44">
        <v>336468</v>
      </c>
      <c r="F63" s="21">
        <v>43.743727085987672</v>
      </c>
      <c r="G63" s="21"/>
      <c r="H63" s="44">
        <v>196560</v>
      </c>
      <c r="I63" s="14"/>
    </row>
    <row r="64" spans="1:9">
      <c r="A64" s="20">
        <v>37591</v>
      </c>
      <c r="B64" s="44">
        <v>70852</v>
      </c>
      <c r="C64" s="44">
        <v>517788</v>
      </c>
      <c r="D64" s="44">
        <v>588640</v>
      </c>
      <c r="E64" s="44">
        <v>346426</v>
      </c>
      <c r="F64" s="21">
        <v>44.285728895547727</v>
      </c>
      <c r="G64" s="21"/>
      <c r="H64" s="44">
        <v>209002</v>
      </c>
      <c r="I64" s="14"/>
    </row>
    <row r="65" spans="1:9">
      <c r="A65" s="20">
        <v>37681</v>
      </c>
      <c r="B65" s="44">
        <v>68040</v>
      </c>
      <c r="C65" s="44">
        <v>515425</v>
      </c>
      <c r="D65" s="44">
        <v>583465</v>
      </c>
      <c r="E65" s="44">
        <v>348204</v>
      </c>
      <c r="F65" s="21">
        <v>43.925330319230795</v>
      </c>
      <c r="G65" s="21"/>
      <c r="H65" s="44">
        <v>195041</v>
      </c>
    </row>
    <row r="66" spans="1:9">
      <c r="A66" s="20">
        <v>37773</v>
      </c>
      <c r="B66" s="44">
        <v>63802</v>
      </c>
      <c r="C66" s="44">
        <v>533513</v>
      </c>
      <c r="D66" s="44">
        <v>597316</v>
      </c>
      <c r="E66" s="44">
        <v>348471</v>
      </c>
      <c r="F66" s="21">
        <v>43.422636478050116</v>
      </c>
      <c r="G66" s="21"/>
      <c r="H66" s="44">
        <v>202504</v>
      </c>
    </row>
    <row r="67" spans="1:9">
      <c r="A67" s="20">
        <v>37865</v>
      </c>
      <c r="B67" s="44">
        <v>66480</v>
      </c>
      <c r="C67" s="44">
        <v>538539</v>
      </c>
      <c r="D67" s="44">
        <v>605019</v>
      </c>
      <c r="E67" s="44">
        <v>348063</v>
      </c>
      <c r="F67" s="21">
        <v>42.762786891892389</v>
      </c>
      <c r="G67" s="21"/>
      <c r="H67" s="44">
        <v>208051</v>
      </c>
    </row>
    <row r="68" spans="1:9">
      <c r="A68" s="20">
        <v>37956</v>
      </c>
      <c r="B68" s="44">
        <v>67147</v>
      </c>
      <c r="C68" s="44">
        <v>559980</v>
      </c>
      <c r="D68" s="44">
        <v>627127</v>
      </c>
      <c r="E68" s="44">
        <v>358517</v>
      </c>
      <c r="F68" s="21">
        <v>43.188106908685278</v>
      </c>
      <c r="G68" s="21"/>
      <c r="H68" s="44">
        <v>225179</v>
      </c>
    </row>
    <row r="69" spans="1:9">
      <c r="A69" s="20">
        <v>38047</v>
      </c>
      <c r="B69" s="44">
        <v>69699</v>
      </c>
      <c r="C69" s="44">
        <v>575773</v>
      </c>
      <c r="D69" s="44">
        <v>645471</v>
      </c>
      <c r="E69" s="44">
        <v>366561</v>
      </c>
      <c r="F69" s="21">
        <v>43.341377447079701</v>
      </c>
      <c r="G69" s="21"/>
      <c r="H69" s="44">
        <v>210674</v>
      </c>
    </row>
    <row r="70" spans="1:9">
      <c r="A70" s="20">
        <v>38139</v>
      </c>
      <c r="B70" s="44">
        <v>71726</v>
      </c>
      <c r="C70" s="44">
        <v>603388</v>
      </c>
      <c r="D70" s="44">
        <v>675114</v>
      </c>
      <c r="E70" s="44">
        <v>378891</v>
      </c>
      <c r="F70" s="21">
        <v>43.883803028969325</v>
      </c>
      <c r="G70" s="21"/>
      <c r="H70" s="44">
        <v>220185</v>
      </c>
    </row>
    <row r="71" spans="1:9">
      <c r="A71" s="20">
        <v>38231</v>
      </c>
      <c r="B71" s="44">
        <v>73100</v>
      </c>
      <c r="C71" s="44">
        <v>608700</v>
      </c>
      <c r="D71" s="44">
        <v>681800</v>
      </c>
      <c r="E71" s="44">
        <v>388516</v>
      </c>
      <c r="F71" s="21">
        <v>44.15370995218867</v>
      </c>
      <c r="G71" s="21"/>
      <c r="H71" s="44">
        <v>224575</v>
      </c>
    </row>
    <row r="72" spans="1:9">
      <c r="A72" s="20">
        <v>38322</v>
      </c>
      <c r="B72" s="44">
        <v>78150</v>
      </c>
      <c r="C72" s="44">
        <v>638047</v>
      </c>
      <c r="D72" s="44">
        <v>716197</v>
      </c>
      <c r="E72" s="44">
        <v>403684</v>
      </c>
      <c r="F72" s="21">
        <v>45.13259693215867</v>
      </c>
      <c r="G72" s="21"/>
      <c r="H72" s="44">
        <v>239768</v>
      </c>
    </row>
    <row r="73" spans="1:9">
      <c r="A73" s="20">
        <v>38412</v>
      </c>
      <c r="B73" s="44">
        <v>81101</v>
      </c>
      <c r="C73" s="44">
        <v>637628</v>
      </c>
      <c r="D73" s="44">
        <v>718729</v>
      </c>
      <c r="E73" s="44">
        <v>411657</v>
      </c>
      <c r="F73" s="21">
        <v>45.331082509646386</v>
      </c>
      <c r="G73" s="21"/>
      <c r="H73" s="44">
        <v>224379</v>
      </c>
    </row>
    <row r="74" spans="1:9">
      <c r="A74" s="20">
        <v>38504</v>
      </c>
      <c r="B74" s="44">
        <v>83857</v>
      </c>
      <c r="C74" s="44">
        <v>659333</v>
      </c>
      <c r="D74" s="44">
        <v>743190</v>
      </c>
      <c r="E74" s="44">
        <v>421820</v>
      </c>
      <c r="F74" s="21">
        <v>45.622433319020665</v>
      </c>
      <c r="G74" s="21"/>
      <c r="H74" s="44">
        <v>236720</v>
      </c>
    </row>
    <row r="75" spans="1:9">
      <c r="A75" s="20">
        <v>38596</v>
      </c>
      <c r="B75" s="44">
        <v>85314</v>
      </c>
      <c r="C75" s="44">
        <v>680981</v>
      </c>
      <c r="D75" s="44">
        <v>766295</v>
      </c>
      <c r="E75" s="44">
        <v>436770</v>
      </c>
      <c r="F75" s="21">
        <v>46.308724832214764</v>
      </c>
      <c r="G75" s="21"/>
      <c r="H75" s="44">
        <v>243231</v>
      </c>
      <c r="I75" s="5" t="s">
        <v>129</v>
      </c>
    </row>
    <row r="76" spans="1:9">
      <c r="A76" s="20">
        <v>38687</v>
      </c>
      <c r="B76" s="44">
        <v>87200</v>
      </c>
      <c r="C76" s="44">
        <v>714825</v>
      </c>
      <c r="D76" s="44">
        <v>802025</v>
      </c>
      <c r="E76" s="44">
        <v>459986</v>
      </c>
      <c r="F76" s="21">
        <v>47.71965715495044</v>
      </c>
      <c r="H76" s="44">
        <v>260614</v>
      </c>
    </row>
    <row r="77" spans="1:9">
      <c r="A77" s="20">
        <v>38777</v>
      </c>
      <c r="B77" s="44">
        <v>87000</v>
      </c>
      <c r="C77" s="44">
        <v>766024</v>
      </c>
      <c r="D77" s="44">
        <v>853025</v>
      </c>
      <c r="E77" s="44">
        <v>478094</v>
      </c>
      <c r="F77" s="21">
        <v>48.719380590672586</v>
      </c>
      <c r="H77" s="44">
        <v>241841</v>
      </c>
    </row>
    <row r="78" spans="1:9">
      <c r="A78" s="20">
        <v>38869</v>
      </c>
      <c r="B78" s="44">
        <v>88718</v>
      </c>
      <c r="C78" s="44">
        <v>792839</v>
      </c>
      <c r="D78" s="44">
        <v>881557</v>
      </c>
      <c r="E78" s="44">
        <v>489357</v>
      </c>
      <c r="F78" s="21">
        <v>49.012355323726311</v>
      </c>
      <c r="H78" s="44">
        <v>253899</v>
      </c>
    </row>
    <row r="79" spans="1:9">
      <c r="A79" s="20">
        <v>38961</v>
      </c>
      <c r="B79" s="44">
        <v>94974</v>
      </c>
      <c r="C79" s="44">
        <v>828780</v>
      </c>
      <c r="D79" s="44">
        <v>923754</v>
      </c>
      <c r="E79" s="44">
        <v>502765</v>
      </c>
      <c r="F79" s="21">
        <v>49.352455385860381</v>
      </c>
      <c r="H79" s="44">
        <v>263080</v>
      </c>
    </row>
    <row r="80" spans="1:9">
      <c r="A80" s="20">
        <v>39052</v>
      </c>
      <c r="B80" s="44">
        <v>91726</v>
      </c>
      <c r="C80" s="44">
        <v>866141</v>
      </c>
      <c r="D80" s="44">
        <v>957867</v>
      </c>
      <c r="E80" s="44">
        <v>519278</v>
      </c>
      <c r="F80" s="21">
        <v>49.919588694488048</v>
      </c>
      <c r="H80" s="44">
        <v>281501</v>
      </c>
    </row>
    <row r="81" spans="1:8">
      <c r="A81" s="20">
        <v>39142</v>
      </c>
      <c r="B81" s="44">
        <v>79098</v>
      </c>
      <c r="C81" s="44">
        <v>909998</v>
      </c>
      <c r="D81" s="44">
        <v>989096</v>
      </c>
      <c r="E81" s="44">
        <v>528049</v>
      </c>
      <c r="F81" s="21">
        <v>49.644425153213071</v>
      </c>
      <c r="H81" s="44">
        <v>264951</v>
      </c>
    </row>
    <row r="82" spans="1:8">
      <c r="A82" s="20">
        <v>39234</v>
      </c>
      <c r="B82" s="44">
        <v>82212</v>
      </c>
      <c r="C82" s="44">
        <v>949142</v>
      </c>
      <c r="D82" s="44">
        <v>1031354</v>
      </c>
      <c r="E82" s="44">
        <v>537092</v>
      </c>
      <c r="F82" s="21">
        <v>49.261687458570186</v>
      </c>
      <c r="H82" s="44">
        <v>279491</v>
      </c>
    </row>
    <row r="83" spans="1:8">
      <c r="A83" s="20">
        <v>39326</v>
      </c>
      <c r="B83" s="44">
        <v>83818</v>
      </c>
      <c r="C83" s="44">
        <v>983947</v>
      </c>
      <c r="D83" s="44">
        <v>1067765</v>
      </c>
      <c r="E83" s="44">
        <v>577398</v>
      </c>
      <c r="F83" s="21">
        <v>51.947138914476589</v>
      </c>
      <c r="H83" s="44">
        <v>284924</v>
      </c>
    </row>
    <row r="84" spans="1:8">
      <c r="A84" s="20">
        <v>39417</v>
      </c>
      <c r="B84" s="44">
        <v>92095</v>
      </c>
      <c r="C84" s="44">
        <v>973392</v>
      </c>
      <c r="D84" s="44">
        <v>1065487</v>
      </c>
      <c r="E84" s="44">
        <v>589069</v>
      </c>
      <c r="F84" s="21">
        <v>51.837654638697437</v>
      </c>
      <c r="H84" s="44">
        <v>304599</v>
      </c>
    </row>
    <row r="85" spans="1:8">
      <c r="A85" s="20">
        <v>39508</v>
      </c>
      <c r="B85" s="44">
        <v>92423</v>
      </c>
      <c r="C85" s="44">
        <v>1019641</v>
      </c>
      <c r="D85" s="44">
        <v>1112064</v>
      </c>
      <c r="E85" s="44">
        <v>603725</v>
      </c>
      <c r="F85" s="21">
        <v>52.170417099998353</v>
      </c>
      <c r="H85" s="44">
        <v>284985</v>
      </c>
    </row>
    <row r="86" spans="1:8">
      <c r="A86" s="20">
        <v>39600</v>
      </c>
      <c r="B86" s="44">
        <v>90295</v>
      </c>
      <c r="C86" s="44">
        <v>1035734</v>
      </c>
      <c r="D86" s="44">
        <v>1126029</v>
      </c>
      <c r="E86" s="44">
        <v>602569</v>
      </c>
      <c r="F86" s="21">
        <v>51.000442906621366</v>
      </c>
      <c r="H86" s="44">
        <v>305121</v>
      </c>
    </row>
    <row r="87" spans="1:8">
      <c r="A87" s="20">
        <v>39692</v>
      </c>
      <c r="B87" s="44">
        <v>112137</v>
      </c>
      <c r="C87" s="44">
        <v>1105416</v>
      </c>
      <c r="D87" s="44">
        <v>1217553</v>
      </c>
      <c r="E87" s="44">
        <v>653291</v>
      </c>
      <c r="F87" s="21">
        <v>53.800682239451831</v>
      </c>
      <c r="H87" s="44">
        <v>315863</v>
      </c>
    </row>
    <row r="88" spans="1:8">
      <c r="A88" s="20">
        <v>39783</v>
      </c>
      <c r="B88" s="44">
        <v>152167</v>
      </c>
      <c r="C88" s="44">
        <v>1141644</v>
      </c>
      <c r="D88" s="44">
        <v>1293812</v>
      </c>
      <c r="E88" s="44">
        <v>692897</v>
      </c>
      <c r="F88" s="21">
        <v>55.838198937457264</v>
      </c>
      <c r="H88" s="44">
        <v>330724</v>
      </c>
    </row>
    <row r="89" spans="1:8">
      <c r="A89" s="20">
        <v>39873</v>
      </c>
      <c r="B89" s="44">
        <v>128758</v>
      </c>
      <c r="C89" s="44">
        <v>1128079</v>
      </c>
      <c r="D89" s="44">
        <v>1256837</v>
      </c>
      <c r="E89" s="44">
        <v>666039</v>
      </c>
      <c r="F89" s="21">
        <v>52.951317285255577</v>
      </c>
      <c r="H89" s="44">
        <v>302783</v>
      </c>
    </row>
    <row r="90" spans="1:8">
      <c r="A90" s="20">
        <v>39965</v>
      </c>
      <c r="B90" s="44">
        <v>118674</v>
      </c>
      <c r="C90" s="44">
        <v>1095619</v>
      </c>
      <c r="D90" s="44">
        <v>1214293</v>
      </c>
      <c r="E90" s="44">
        <v>623959</v>
      </c>
      <c r="F90" s="21">
        <v>49.395779980134364</v>
      </c>
      <c r="H90" s="44">
        <v>312071</v>
      </c>
    </row>
    <row r="91" spans="1:8">
      <c r="A91" s="20">
        <v>40057</v>
      </c>
      <c r="B91" s="44">
        <v>141088</v>
      </c>
      <c r="C91" s="44">
        <v>1072915</v>
      </c>
      <c r="D91" s="44">
        <v>1214002</v>
      </c>
      <c r="E91" s="44">
        <v>624609</v>
      </c>
      <c r="F91" s="21">
        <v>49.486226679982742</v>
      </c>
      <c r="H91" s="44">
        <v>314035</v>
      </c>
    </row>
    <row r="92" spans="1:8">
      <c r="A92" s="20">
        <v>40148</v>
      </c>
      <c r="B92" s="44">
        <v>153009</v>
      </c>
      <c r="C92" s="44">
        <v>1088435</v>
      </c>
      <c r="D92" s="44">
        <v>1241444</v>
      </c>
      <c r="E92" s="44">
        <v>658730</v>
      </c>
      <c r="F92" s="21">
        <v>52.036578257067909</v>
      </c>
      <c r="H92" s="44">
        <v>334934</v>
      </c>
    </row>
    <row r="93" spans="1:8">
      <c r="A93" s="20">
        <v>40238</v>
      </c>
      <c r="B93" s="44">
        <v>170906</v>
      </c>
      <c r="C93" s="44">
        <v>1079502</v>
      </c>
      <c r="D93" s="44">
        <v>1250408</v>
      </c>
      <c r="E93" s="44">
        <v>669878</v>
      </c>
      <c r="F93" s="21">
        <v>52.332078207495137</v>
      </c>
      <c r="H93" s="44">
        <v>314838</v>
      </c>
    </row>
    <row r="94" spans="1:8">
      <c r="A94" s="20">
        <v>40330</v>
      </c>
      <c r="B94" s="44">
        <v>196648</v>
      </c>
      <c r="C94" s="44">
        <v>1111139</v>
      </c>
      <c r="D94" s="44">
        <v>1307786</v>
      </c>
      <c r="E94" s="44">
        <v>683635</v>
      </c>
      <c r="F94" s="21">
        <v>52.305203103640693</v>
      </c>
      <c r="H94" s="44">
        <v>340575</v>
      </c>
    </row>
    <row r="95" spans="1:8">
      <c r="A95" s="20">
        <v>40422</v>
      </c>
      <c r="B95" s="44">
        <v>206020</v>
      </c>
      <c r="C95" s="44">
        <v>1083070</v>
      </c>
      <c r="D95" s="44">
        <v>1289091</v>
      </c>
      <c r="E95" s="44">
        <v>673858</v>
      </c>
      <c r="F95" s="21">
        <v>50.336489388968246</v>
      </c>
      <c r="H95" s="44">
        <v>345512</v>
      </c>
    </row>
    <row r="96" spans="1:8">
      <c r="A96" s="20">
        <v>40513</v>
      </c>
      <c r="B96" s="44">
        <v>211351</v>
      </c>
      <c r="C96" s="44">
        <v>1051356</v>
      </c>
      <c r="D96" s="44">
        <v>1262707</v>
      </c>
      <c r="E96" s="44">
        <v>643361</v>
      </c>
      <c r="F96" s="21">
        <v>47.103902877855951</v>
      </c>
      <c r="H96" s="44">
        <v>365403</v>
      </c>
    </row>
    <row r="97" spans="1:8">
      <c r="A97" s="20">
        <v>40603</v>
      </c>
      <c r="B97" s="44">
        <v>225176</v>
      </c>
      <c r="C97" s="44">
        <v>1070375</v>
      </c>
      <c r="D97" s="44">
        <v>1295551</v>
      </c>
      <c r="E97" s="44">
        <v>673293</v>
      </c>
      <c r="F97" s="21">
        <v>48.276280842550648</v>
      </c>
      <c r="H97" s="44">
        <v>341094</v>
      </c>
    </row>
    <row r="98" spans="1:8">
      <c r="A98" s="20">
        <v>40695</v>
      </c>
      <c r="B98" s="44">
        <v>231499</v>
      </c>
      <c r="C98" s="44">
        <v>1086131</v>
      </c>
      <c r="D98" s="44">
        <v>1317630</v>
      </c>
      <c r="E98" s="44">
        <v>677806</v>
      </c>
      <c r="F98" s="21">
        <v>47.595313626226989</v>
      </c>
      <c r="H98" s="44">
        <v>366641</v>
      </c>
    </row>
    <row r="99" spans="1:8">
      <c r="A99" s="20">
        <v>40787</v>
      </c>
      <c r="B99" s="44">
        <v>264870</v>
      </c>
      <c r="C99" s="44">
        <v>1161261</v>
      </c>
      <c r="D99" s="44">
        <v>1426131</v>
      </c>
      <c r="E99" s="44">
        <v>726742</v>
      </c>
      <c r="F99" s="21">
        <v>49.982980513379665</v>
      </c>
      <c r="H99" s="44">
        <v>372918</v>
      </c>
    </row>
    <row r="100" spans="1:8">
      <c r="A100" s="20">
        <v>40878</v>
      </c>
      <c r="B100" s="44">
        <v>283220</v>
      </c>
      <c r="C100" s="44">
        <v>1107382</v>
      </c>
      <c r="D100" s="44">
        <v>1390602</v>
      </c>
      <c r="E100" s="44">
        <v>721357</v>
      </c>
      <c r="F100" s="21">
        <v>48.704156479217602</v>
      </c>
      <c r="H100" s="44">
        <v>388419</v>
      </c>
    </row>
    <row r="101" spans="1:8">
      <c r="A101" s="20">
        <v>40969</v>
      </c>
      <c r="B101" s="44">
        <v>292761</v>
      </c>
      <c r="C101" s="44">
        <v>1115303</v>
      </c>
      <c r="D101" s="44">
        <v>1408064</v>
      </c>
      <c r="E101" s="44">
        <v>731922</v>
      </c>
      <c r="F101" s="21">
        <v>48.717011462683672</v>
      </c>
      <c r="H101" s="44">
        <v>358492</v>
      </c>
    </row>
    <row r="102" spans="1:8">
      <c r="A102" s="20">
        <v>41061</v>
      </c>
      <c r="B102" s="44">
        <v>302330</v>
      </c>
      <c r="C102" s="44">
        <v>1152691</v>
      </c>
      <c r="D102" s="44">
        <v>1455021</v>
      </c>
      <c r="E102" s="44">
        <v>754684</v>
      </c>
      <c r="F102" s="21">
        <v>49.68195844256983</v>
      </c>
      <c r="H102" s="44">
        <v>381023</v>
      </c>
    </row>
    <row r="103" spans="1:8">
      <c r="A103" s="20">
        <v>41153</v>
      </c>
      <c r="B103" s="44">
        <v>302970</v>
      </c>
      <c r="C103" s="44">
        <v>1165074</v>
      </c>
      <c r="D103" s="44">
        <v>1468044</v>
      </c>
      <c r="E103" s="44">
        <v>757916</v>
      </c>
      <c r="F103" s="21">
        <v>49.625152384498023</v>
      </c>
      <c r="H103" s="44">
        <v>379954</v>
      </c>
    </row>
    <row r="104" spans="1:8">
      <c r="A104" s="20">
        <v>41244</v>
      </c>
      <c r="B104" s="44">
        <v>299331</v>
      </c>
      <c r="C104" s="44">
        <v>1189124</v>
      </c>
      <c r="D104" s="44">
        <v>1488455</v>
      </c>
      <c r="E104" s="44">
        <v>772135</v>
      </c>
      <c r="F104" s="21">
        <v>50.146260007524205</v>
      </c>
      <c r="H104" s="44">
        <v>396614</v>
      </c>
    </row>
    <row r="105" spans="1:8">
      <c r="A105" s="20">
        <v>41334</v>
      </c>
      <c r="B105" s="44">
        <v>298706</v>
      </c>
      <c r="C105" s="44">
        <v>1186631</v>
      </c>
      <c r="D105" s="44">
        <v>1485337</v>
      </c>
      <c r="E105" s="44">
        <v>778668</v>
      </c>
      <c r="F105" s="21">
        <v>50.256130390317949</v>
      </c>
      <c r="H105" s="44">
        <v>369661</v>
      </c>
    </row>
    <row r="106" spans="1:8">
      <c r="A106" s="20">
        <v>41426</v>
      </c>
      <c r="B106" s="44">
        <v>295099</v>
      </c>
      <c r="C106" s="44">
        <v>1297236</v>
      </c>
      <c r="D106" s="44">
        <v>1592335</v>
      </c>
      <c r="E106" s="44">
        <v>821754</v>
      </c>
      <c r="F106" s="21">
        <v>52.696468621904721</v>
      </c>
      <c r="H106" s="44">
        <v>391216</v>
      </c>
    </row>
    <row r="107" spans="1:8">
      <c r="A107" s="20">
        <v>41518</v>
      </c>
      <c r="B107" s="44">
        <v>297604</v>
      </c>
      <c r="C107" s="44">
        <v>1304426</v>
      </c>
      <c r="D107" s="44">
        <v>1602030</v>
      </c>
      <c r="E107" s="44">
        <v>838551</v>
      </c>
      <c r="F107" s="21">
        <v>53.25886947547643</v>
      </c>
      <c r="H107" s="44">
        <v>393042</v>
      </c>
    </row>
    <row r="108" spans="1:8">
      <c r="A108" s="20">
        <v>41609</v>
      </c>
      <c r="B108" s="44">
        <v>309641</v>
      </c>
      <c r="C108" s="44">
        <v>1393965</v>
      </c>
      <c r="D108" s="44">
        <v>1703606</v>
      </c>
      <c r="E108" s="44">
        <v>877281</v>
      </c>
      <c r="F108" s="21">
        <v>54.907922860335596</v>
      </c>
      <c r="H108" s="44">
        <v>416029</v>
      </c>
    </row>
    <row r="109" spans="1:8">
      <c r="A109" s="20">
        <v>41699</v>
      </c>
      <c r="B109" s="44">
        <v>319044</v>
      </c>
      <c r="C109" s="44">
        <v>1380264</v>
      </c>
      <c r="D109" s="44">
        <v>1699308</v>
      </c>
      <c r="E109" s="44">
        <v>875807</v>
      </c>
      <c r="F109" s="21">
        <v>54.230933417743707</v>
      </c>
      <c r="H109" s="44">
        <v>386882</v>
      </c>
    </row>
    <row r="110" spans="1:8">
      <c r="A110" s="20">
        <v>41791</v>
      </c>
      <c r="B110" s="44">
        <v>327643</v>
      </c>
      <c r="C110" s="44">
        <v>1413361</v>
      </c>
      <c r="D110" s="44">
        <v>1741004</v>
      </c>
      <c r="E110" s="44">
        <v>898254</v>
      </c>
      <c r="F110" s="21">
        <v>54.979472060044301</v>
      </c>
      <c r="H110" s="44">
        <v>403742</v>
      </c>
    </row>
    <row r="111" spans="1:8">
      <c r="A111" s="20">
        <v>41883</v>
      </c>
      <c r="B111" s="44">
        <v>335311</v>
      </c>
      <c r="C111" s="44">
        <v>1485746</v>
      </c>
      <c r="D111" s="44">
        <v>1821057</v>
      </c>
      <c r="E111" s="44">
        <v>908628</v>
      </c>
      <c r="F111" s="21">
        <v>55.580083623502659</v>
      </c>
      <c r="H111" s="44">
        <v>402117</v>
      </c>
    </row>
    <row r="112" spans="1:8">
      <c r="A112" s="20">
        <v>41974</v>
      </c>
      <c r="B112" s="44">
        <v>350615</v>
      </c>
      <c r="C112" s="44">
        <v>1576580</v>
      </c>
      <c r="D112" s="44">
        <v>1927195</v>
      </c>
      <c r="E112" s="44">
        <v>954546</v>
      </c>
      <c r="F112" s="21">
        <v>57.990232665398743</v>
      </c>
      <c r="H112" s="44">
        <v>421533</v>
      </c>
    </row>
    <row r="113" spans="1:8">
      <c r="A113" s="20">
        <v>42064</v>
      </c>
      <c r="B113" s="44">
        <v>369071</v>
      </c>
      <c r="C113" s="44">
        <v>1693239</v>
      </c>
      <c r="D113" s="44">
        <v>2062310</v>
      </c>
      <c r="E113" s="44">
        <v>990220</v>
      </c>
      <c r="F113" s="21">
        <v>59.616208089956793</v>
      </c>
      <c r="H113" s="44">
        <v>392282</v>
      </c>
    </row>
    <row r="114" spans="1:8">
      <c r="A114" s="20">
        <v>42156</v>
      </c>
      <c r="B114" s="44">
        <v>355230</v>
      </c>
      <c r="C114" s="44">
        <v>1671396</v>
      </c>
      <c r="D114" s="44">
        <v>2026627</v>
      </c>
      <c r="E114" s="44">
        <v>988741</v>
      </c>
      <c r="F114" s="21">
        <v>59.281188855648814</v>
      </c>
      <c r="H114" s="44">
        <v>408800</v>
      </c>
    </row>
    <row r="115" spans="1:8">
      <c r="A115" s="20">
        <v>42248</v>
      </c>
      <c r="B115" s="44">
        <v>375244</v>
      </c>
      <c r="C115" s="44">
        <v>1808531</v>
      </c>
      <c r="D115" s="44">
        <v>2183775</v>
      </c>
      <c r="E115" s="44">
        <v>1031656</v>
      </c>
      <c r="F115" s="21">
        <v>61.445292970090286</v>
      </c>
      <c r="H115" s="44">
        <v>411271</v>
      </c>
    </row>
    <row r="116" spans="1:8">
      <c r="A116" s="20">
        <v>42339</v>
      </c>
      <c r="B116" s="44">
        <v>366874</v>
      </c>
      <c r="C116" s="44">
        <v>1785957</v>
      </c>
      <c r="D116" s="44">
        <v>2152831</v>
      </c>
      <c r="E116" s="44">
        <v>1057385</v>
      </c>
      <c r="F116" s="21">
        <v>62.55839816592831</v>
      </c>
      <c r="H116" s="44">
        <v>427741</v>
      </c>
    </row>
    <row r="117" spans="1:8">
      <c r="A117" s="20">
        <v>42430</v>
      </c>
      <c r="B117" s="44">
        <v>374649</v>
      </c>
      <c r="C117" s="44">
        <v>1800064</v>
      </c>
      <c r="D117" s="44">
        <v>2174713</v>
      </c>
      <c r="E117" s="44">
        <v>1060996</v>
      </c>
      <c r="F117" s="21">
        <v>62.276625389915388</v>
      </c>
      <c r="H117" s="44">
        <v>398018</v>
      </c>
    </row>
    <row r="118" spans="1:8">
      <c r="A118" s="20">
        <v>42522</v>
      </c>
      <c r="B118" s="44">
        <v>377666</v>
      </c>
      <c r="C118" s="44">
        <v>1862120</v>
      </c>
      <c r="D118" s="44">
        <v>2239786</v>
      </c>
      <c r="E118" s="44">
        <v>1082948</v>
      </c>
      <c r="F118" s="21">
        <v>63.31140393209084</v>
      </c>
      <c r="H118" s="44">
        <v>421907</v>
      </c>
    </row>
    <row r="119" spans="1:8">
      <c r="A119" s="20">
        <v>42614</v>
      </c>
      <c r="B119" s="44">
        <v>382642</v>
      </c>
      <c r="C119" s="44">
        <v>1800983</v>
      </c>
      <c r="D119" s="44">
        <v>2183625</v>
      </c>
      <c r="E119" s="44">
        <v>1080905</v>
      </c>
      <c r="F119" s="21">
        <v>62.69989615784008</v>
      </c>
      <c r="H119" s="44">
        <v>423730</v>
      </c>
    </row>
    <row r="120" spans="1:8">
      <c r="A120" s="20">
        <v>42705</v>
      </c>
      <c r="B120" s="44">
        <v>371567</v>
      </c>
      <c r="C120" s="44">
        <v>1830765</v>
      </c>
      <c r="D120" s="44">
        <v>2202332</v>
      </c>
      <c r="E120" s="44">
        <v>1064751</v>
      </c>
      <c r="F120" s="21">
        <v>60.400747585260781</v>
      </c>
      <c r="H120" s="44">
        <v>456350</v>
      </c>
    </row>
    <row r="121" spans="1:8">
      <c r="A121" s="20">
        <v>42795</v>
      </c>
      <c r="B121" s="44">
        <v>384832</v>
      </c>
      <c r="C121" s="44">
        <v>1742629</v>
      </c>
      <c r="D121" s="44">
        <v>2127461</v>
      </c>
      <c r="E121" s="44">
        <v>1044628</v>
      </c>
      <c r="F121" s="21">
        <v>58.219427648837694</v>
      </c>
      <c r="H121" s="44">
        <v>429749</v>
      </c>
    </row>
    <row r="122" spans="1:8">
      <c r="A122" s="20">
        <v>42887</v>
      </c>
      <c r="B122" s="44">
        <v>383580</v>
      </c>
      <c r="C122" s="44">
        <v>1787782</v>
      </c>
      <c r="D122" s="44">
        <v>2171362</v>
      </c>
      <c r="E122" s="44">
        <v>1046396</v>
      </c>
      <c r="F122" s="21">
        <v>57.241856769172529</v>
      </c>
      <c r="H122" s="44">
        <v>449549</v>
      </c>
    </row>
    <row r="123" spans="1:8">
      <c r="A123" s="20">
        <v>42979</v>
      </c>
      <c r="B123" s="44">
        <v>389864</v>
      </c>
      <c r="C123" s="44">
        <v>1761282</v>
      </c>
      <c r="D123" s="44">
        <v>2151146</v>
      </c>
      <c r="E123" s="44">
        <v>1070432</v>
      </c>
      <c r="F123" s="21">
        <v>57.69259177191816</v>
      </c>
      <c r="H123" s="44">
        <v>451969</v>
      </c>
    </row>
    <row r="124" spans="1:8">
      <c r="A124" s="20">
        <v>43070</v>
      </c>
      <c r="B124" s="44">
        <v>405097</v>
      </c>
      <c r="C124" s="44">
        <v>1803726</v>
      </c>
      <c r="D124" s="44">
        <v>2208824</v>
      </c>
      <c r="E124" s="44">
        <v>1102829</v>
      </c>
      <c r="F124" s="21">
        <v>58.941068528166575</v>
      </c>
      <c r="H124" s="44">
        <v>472305</v>
      </c>
    </row>
    <row r="125" spans="1:8">
      <c r="A125" s="20">
        <v>43160</v>
      </c>
      <c r="B125" s="44">
        <v>402413</v>
      </c>
      <c r="C125" s="44">
        <v>1873307</v>
      </c>
      <c r="D125" s="44">
        <v>2275720</v>
      </c>
      <c r="E125" s="44">
        <v>1107862</v>
      </c>
      <c r="F125" s="21">
        <v>58.70837625480015</v>
      </c>
      <c r="H125" s="44">
        <v>446656</v>
      </c>
    </row>
    <row r="126" spans="1:8">
      <c r="A126" s="20">
        <v>43252</v>
      </c>
      <c r="B126" s="44">
        <v>411768</v>
      </c>
      <c r="C126" s="44">
        <v>1915023</v>
      </c>
      <c r="D126" s="44">
        <v>2326790</v>
      </c>
      <c r="E126" s="44">
        <v>1136599</v>
      </c>
      <c r="F126" s="21">
        <v>59.228702305981834</v>
      </c>
      <c r="H126" s="44">
        <v>473598</v>
      </c>
    </row>
    <row r="127" spans="1:8">
      <c r="A127" s="20">
        <v>43344</v>
      </c>
      <c r="B127" s="44">
        <v>408526</v>
      </c>
      <c r="C127" s="44">
        <v>1903496</v>
      </c>
      <c r="D127" s="44">
        <v>2312022</v>
      </c>
      <c r="E127" s="44">
        <v>1139592</v>
      </c>
      <c r="F127" s="21">
        <v>59.041836694797745</v>
      </c>
      <c r="H127" s="44">
        <v>476758</v>
      </c>
    </row>
    <row r="128" spans="1:8">
      <c r="A128" s="20">
        <v>43435</v>
      </c>
      <c r="B128" s="44">
        <v>425525</v>
      </c>
      <c r="C128" s="44">
        <v>1960188</v>
      </c>
      <c r="D128" s="44">
        <v>2385713</v>
      </c>
      <c r="E128" s="44">
        <v>1183264</v>
      </c>
      <c r="F128" s="21">
        <v>60.233153855691533</v>
      </c>
      <c r="H128" s="44">
        <v>501375</v>
      </c>
    </row>
    <row r="129" spans="1:8">
      <c r="A129" s="20">
        <v>43525</v>
      </c>
      <c r="B129" s="44">
        <v>435711</v>
      </c>
      <c r="C129" s="44">
        <v>1966141</v>
      </c>
      <c r="D129" s="44">
        <v>2401852</v>
      </c>
      <c r="E129" s="44">
        <v>1199353</v>
      </c>
      <c r="F129" s="21">
        <v>60.215633479342763</v>
      </c>
      <c r="H129" s="44">
        <v>471735</v>
      </c>
    </row>
    <row r="130" spans="1:8">
      <c r="A130" s="20">
        <v>43617</v>
      </c>
      <c r="B130" s="44">
        <v>442632</v>
      </c>
      <c r="C130" s="44">
        <v>2052239</v>
      </c>
      <c r="D130" s="44">
        <v>2494870</v>
      </c>
      <c r="E130" s="44">
        <v>1227568</v>
      </c>
      <c r="F130" s="21">
        <v>60.801201092574971</v>
      </c>
      <c r="H130" s="44">
        <v>500174</v>
      </c>
    </row>
    <row r="131" spans="1:8">
      <c r="A131" s="20">
        <v>43709</v>
      </c>
      <c r="B131" s="44">
        <v>463400</v>
      </c>
      <c r="C131" s="44">
        <v>2125602</v>
      </c>
      <c r="D131" s="44">
        <v>2589002</v>
      </c>
      <c r="E131" s="44">
        <v>1243295</v>
      </c>
      <c r="F131" s="21">
        <v>61.077871623162522</v>
      </c>
      <c r="H131" s="44">
        <v>503285</v>
      </c>
    </row>
    <row r="132" spans="1:8">
      <c r="A132" s="20">
        <v>43800</v>
      </c>
      <c r="B132" s="44">
        <v>461390</v>
      </c>
      <c r="C132" s="44">
        <v>2069200</v>
      </c>
      <c r="D132" s="44">
        <v>2530590</v>
      </c>
      <c r="E132" s="44">
        <v>1227867</v>
      </c>
      <c r="F132" s="21">
        <v>59.492505277109004</v>
      </c>
      <c r="H132" s="44">
        <v>522440</v>
      </c>
    </row>
    <row r="133" spans="1:8">
      <c r="A133" s="20">
        <v>43891</v>
      </c>
      <c r="B133" s="44">
        <v>463150</v>
      </c>
      <c r="C133" s="44">
        <v>2459727</v>
      </c>
      <c r="D133" s="44">
        <v>2922877</v>
      </c>
      <c r="E133" s="44">
        <v>1245721</v>
      </c>
      <c r="F133" s="21">
        <v>59.95458987896437</v>
      </c>
      <c r="H133" s="44">
        <v>488119</v>
      </c>
    </row>
    <row r="134" spans="1:8">
      <c r="A134" s="20">
        <v>43983</v>
      </c>
      <c r="B134" s="44">
        <v>477223</v>
      </c>
      <c r="C134" s="44">
        <v>2191504</v>
      </c>
      <c r="D134" s="44">
        <v>2668728</v>
      </c>
      <c r="E134" s="44">
        <v>1194883</v>
      </c>
      <c r="F134" s="21">
        <v>57.743279959371307</v>
      </c>
      <c r="H134" s="44">
        <v>470755</v>
      </c>
    </row>
    <row r="135" spans="1:8">
      <c r="A135" s="20">
        <v>44075</v>
      </c>
      <c r="B135" s="44">
        <v>557470</v>
      </c>
      <c r="C135" s="44">
        <v>2076593</v>
      </c>
      <c r="D135" s="44">
        <v>2634063</v>
      </c>
      <c r="E135" s="44">
        <v>1227538</v>
      </c>
      <c r="F135" s="21">
        <v>60.790310554450926</v>
      </c>
      <c r="H135" s="44">
        <v>488252</v>
      </c>
    </row>
    <row r="136" spans="1:8">
      <c r="A136" s="20">
        <v>44166</v>
      </c>
      <c r="B136" s="44">
        <v>599256</v>
      </c>
      <c r="C136" s="44">
        <v>2019308</v>
      </c>
      <c r="D136" s="44">
        <v>2618564</v>
      </c>
      <c r="E136" s="44">
        <v>1220907</v>
      </c>
      <c r="F136" s="21">
        <v>60.625474852617934</v>
      </c>
      <c r="H136" s="44">
        <v>531997</v>
      </c>
    </row>
    <row r="137" spans="1:8">
      <c r="A137" s="20">
        <v>44256</v>
      </c>
      <c r="B137" s="44">
        <v>571849</v>
      </c>
      <c r="C137" s="44">
        <v>1921244</v>
      </c>
      <c r="D137" s="44">
        <v>2493093</v>
      </c>
      <c r="E137" s="44">
        <v>1205975</v>
      </c>
      <c r="F137" s="21">
        <v>59.015452505346431</v>
      </c>
      <c r="H137" s="44">
        <v>513230</v>
      </c>
    </row>
    <row r="138" spans="1:8">
      <c r="A138" s="20">
        <v>44348</v>
      </c>
      <c r="B138" s="44">
        <v>592480</v>
      </c>
      <c r="C138" s="44">
        <v>1916027</v>
      </c>
      <c r="D138" s="44">
        <v>2508507</v>
      </c>
      <c r="E138" s="44">
        <v>1233450</v>
      </c>
      <c r="F138" s="21">
        <v>57.64029932843475</v>
      </c>
      <c r="H138" s="44">
        <v>555422</v>
      </c>
    </row>
    <row r="139" spans="1:8">
      <c r="A139" s="20">
        <v>44440</v>
      </c>
      <c r="B139" s="44">
        <v>620763</v>
      </c>
      <c r="C139" s="44">
        <v>1945475</v>
      </c>
      <c r="D139" s="44">
        <v>2566239</v>
      </c>
      <c r="E139" s="44">
        <v>1247170</v>
      </c>
      <c r="F139" s="21">
        <v>56.975847209034384</v>
      </c>
      <c r="H139" s="44">
        <v>547196</v>
      </c>
    </row>
    <row r="140" spans="1:8">
      <c r="A140" s="20">
        <v>44531</v>
      </c>
      <c r="B140" s="44">
        <v>587172</v>
      </c>
      <c r="C140" s="44">
        <v>1980070</v>
      </c>
      <c r="D140" s="44">
        <v>2567242</v>
      </c>
      <c r="E140" s="44">
        <v>1234206</v>
      </c>
      <c r="F140" s="21">
        <v>55.410303527813348</v>
      </c>
      <c r="H140" s="44">
        <v>590315</v>
      </c>
    </row>
    <row r="141" spans="1:8">
      <c r="A141" s="20">
        <v>44621</v>
      </c>
      <c r="B141" s="44">
        <v>556810</v>
      </c>
      <c r="C141" s="44">
        <v>2050404</v>
      </c>
      <c r="D141" s="44">
        <v>2607214</v>
      </c>
      <c r="E141" s="44">
        <v>1160756</v>
      </c>
      <c r="F141" s="21">
        <v>50.63245940085249</v>
      </c>
      <c r="H141" s="44">
        <v>572050</v>
      </c>
    </row>
    <row r="142" spans="1:8">
      <c r="A142" s="20">
        <v>44713</v>
      </c>
      <c r="B142" s="44">
        <v>527812</v>
      </c>
      <c r="C142" s="44">
        <v>2270524</v>
      </c>
      <c r="D142" s="44">
        <v>2798336</v>
      </c>
      <c r="E142" s="44">
        <v>1167550</v>
      </c>
      <c r="F142" s="21">
        <f t="shared" ref="F142:F149" si="0">E142/SUM(H139:H142)*100</f>
        <v>50.040266224245364</v>
      </c>
      <c r="H142" s="44">
        <v>623660</v>
      </c>
    </row>
    <row r="143" spans="1:8">
      <c r="A143" s="20">
        <v>44805</v>
      </c>
      <c r="B143" s="44">
        <v>531768</v>
      </c>
      <c r="C143" s="44">
        <v>2448476</v>
      </c>
      <c r="D143" s="44">
        <v>2980244</v>
      </c>
      <c r="E143" s="44">
        <v>1170643</v>
      </c>
      <c r="F143" s="21">
        <f t="shared" si="0"/>
        <v>48.543338660491919</v>
      </c>
      <c r="H143" s="44">
        <v>625517</v>
      </c>
    </row>
    <row r="144" spans="1:8">
      <c r="A144" s="20">
        <v>44896</v>
      </c>
      <c r="B144" s="44">
        <v>520686</v>
      </c>
      <c r="C144" s="44">
        <v>2355181</v>
      </c>
      <c r="D144" s="44">
        <v>2875867</v>
      </c>
      <c r="E144" s="44">
        <v>1186190</v>
      </c>
      <c r="F144" s="21">
        <f t="shared" si="0"/>
        <v>47.805163500921495</v>
      </c>
      <c r="H144" s="44">
        <v>660074</v>
      </c>
    </row>
    <row r="145" spans="1:8">
      <c r="A145" s="20">
        <v>44986</v>
      </c>
      <c r="B145" s="44">
        <v>557305</v>
      </c>
      <c r="C145" s="44">
        <v>2250179</v>
      </c>
      <c r="D145" s="44">
        <v>2807485</v>
      </c>
      <c r="E145" s="44">
        <v>1202255</v>
      </c>
      <c r="F145" s="21">
        <f t="shared" si="0"/>
        <v>47.407064204808705</v>
      </c>
      <c r="H145" s="44">
        <v>626774</v>
      </c>
    </row>
    <row r="146" spans="1:8">
      <c r="A146" s="20">
        <v>45078</v>
      </c>
      <c r="B146" s="44">
        <v>529687</v>
      </c>
      <c r="C146" s="44">
        <v>2323254</v>
      </c>
      <c r="D146" s="44">
        <v>2852940</v>
      </c>
      <c r="E146" s="44">
        <v>1172114</v>
      </c>
      <c r="F146" s="21">
        <f t="shared" si="0"/>
        <v>45.744711574862215</v>
      </c>
      <c r="H146" s="44">
        <v>649929</v>
      </c>
    </row>
    <row r="147" spans="1:8">
      <c r="A147" s="20">
        <v>45170</v>
      </c>
      <c r="B147" s="44">
        <v>522199</v>
      </c>
      <c r="C147" s="44">
        <v>2420057</v>
      </c>
      <c r="D147" s="44">
        <v>2942256</v>
      </c>
      <c r="E147" s="44">
        <v>1167614</v>
      </c>
      <c r="F147" s="21">
        <f t="shared" si="0"/>
        <v>45.063422262669206</v>
      </c>
      <c r="H147" s="44">
        <v>654269</v>
      </c>
    </row>
    <row r="148" spans="1:8">
      <c r="A148" s="20">
        <v>45261</v>
      </c>
      <c r="B148" s="44">
        <v>554487</v>
      </c>
      <c r="C148" s="44">
        <v>2313933</v>
      </c>
      <c r="D148" s="44">
        <v>2868420</v>
      </c>
      <c r="E148" s="44">
        <v>1207874</v>
      </c>
      <c r="F148" s="21">
        <f t="shared" si="0"/>
        <v>46.104700650800616</v>
      </c>
      <c r="H148" s="44">
        <v>688878</v>
      </c>
    </row>
    <row r="149" spans="1:8">
      <c r="A149" s="20">
        <v>45352</v>
      </c>
      <c r="B149" s="5">
        <v>570946</v>
      </c>
      <c r="C149" s="5">
        <v>2224699</v>
      </c>
      <c r="D149" s="5">
        <v>2795646</v>
      </c>
      <c r="E149" s="5">
        <v>1235729</v>
      </c>
      <c r="F149" s="21">
        <f t="shared" si="0"/>
        <v>46.773208819667531</v>
      </c>
      <c r="H149" s="5">
        <v>648883</v>
      </c>
    </row>
  </sheetData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Ch.6 External transactions</vt:lpstr>
      <vt:lpstr>6.1 International trade</vt:lpstr>
      <vt:lpstr>6.2 Balance on current account </vt:lpstr>
      <vt:lpstr>6.3 Terms of trade </vt:lpstr>
      <vt:lpstr>6.4 Exchange rates </vt:lpstr>
      <vt:lpstr>6.5 Foreign debt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McGann, Christopher (DPS)</dc:creator>
  <cp:lastModifiedBy>O'Brien, Gregory (DPS)</cp:lastModifiedBy>
  <dcterms:created xsi:type="dcterms:W3CDTF">2022-05-02T05:23:06Z</dcterms:created>
  <dcterms:modified xsi:type="dcterms:W3CDTF">2024-08-29T03:44:43Z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ddafa8-020c-475f-9b90-e933059521af_Enabled">
    <vt:lpwstr>true</vt:lpwstr>
  </property>
  <property fmtid="{D5CDD505-2E9C-101B-9397-08002B2CF9AE}" pid="3" name="MSIP_Label_c5ddafa8-020c-475f-9b90-e933059521af_SetDate">
    <vt:lpwstr>2023-04-27T04:27:00Z</vt:lpwstr>
  </property>
  <property fmtid="{D5CDD505-2E9C-101B-9397-08002B2CF9AE}" pid="4" name="MSIP_Label_c5ddafa8-020c-475f-9b90-e933059521af_Method">
    <vt:lpwstr>Privileged</vt:lpwstr>
  </property>
  <property fmtid="{D5CDD505-2E9C-101B-9397-08002B2CF9AE}" pid="5" name="MSIP_Label_c5ddafa8-020c-475f-9b90-e933059521af_Name">
    <vt:lpwstr>Official</vt:lpwstr>
  </property>
  <property fmtid="{D5CDD505-2E9C-101B-9397-08002B2CF9AE}" pid="6" name="MSIP_Label_c5ddafa8-020c-475f-9b90-e933059521af_SiteId">
    <vt:lpwstr>f6214c15-3a99-47d1-b862-c9648e927316</vt:lpwstr>
  </property>
  <property fmtid="{D5CDD505-2E9C-101B-9397-08002B2CF9AE}" pid="7" name="MSIP_Label_c5ddafa8-020c-475f-9b90-e933059521af_ActionId">
    <vt:lpwstr>9f3457c4-01ee-4112-8905-e1885ead5592</vt:lpwstr>
  </property>
  <property fmtid="{D5CDD505-2E9C-101B-9397-08002B2CF9AE}" pid="8" name="MSIP_Label_c5ddafa8-020c-475f-9b90-e933059521af_ContentBits">
    <vt:lpwstr>3</vt:lpwstr>
  </property>
</Properties>
</file>