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065" yWindow="915" windowWidth="14580" windowHeight="8685" tabRatio="924" firstSheet="5" activeTab="5"/>
  </bookViews>
  <sheets>
    <sheet name="Design Data (original)" sheetId="203" state="hidden" r:id="rId1"/>
    <sheet name="vlookups" sheetId="211" state="hidden" r:id="rId2"/>
    <sheet name="Design (Dept)" sheetId="638" state="hidden" r:id="rId3"/>
    <sheet name="Design (Program)" sheetId="553" state="hidden" r:id="rId4"/>
    <sheet name="Design (ACN)" sheetId="645" state="hidden" r:id="rId5"/>
    <sheet name="Agency reporting template" sheetId="695" r:id="rId6"/>
    <sheet name="Design (CC)" sheetId="443" state="hidden" r:id="rId7"/>
    <sheet name="Design (Section)" sheetId="446" state="hidden" r:id="rId8"/>
    <sheet name="Transactions 1415GL " sheetId="680" state="hidden" r:id="rId9"/>
  </sheets>
  <definedNames>
    <definedName name="_ftn1" localSheetId="5">'Agency reporting template'!#REF!</definedName>
    <definedName name="_ftn2" localSheetId="5">'Agency reporting template'!#REF!</definedName>
    <definedName name="_ftn3" localSheetId="5">'Agency reporting template'!#REF!</definedName>
    <definedName name="_ftnref1" localSheetId="5">'Agency reporting template'!#REF!</definedName>
    <definedName name="_ftnref2" localSheetId="5">'Agency reporting template'!#REF!</definedName>
    <definedName name="_ftnref3" localSheetId="5">'Agency reporting template'!#REF!</definedName>
    <definedName name="_Hlk291055818" localSheetId="5">'Agency reporting template'!$A$210</definedName>
    <definedName name="OLE_LINK7" localSheetId="5">'Agency reporting template'!$A$1</definedName>
    <definedName name="_xlnm.Print_Area" localSheetId="5">'Agency reporting template'!$A$1:$B$214</definedName>
    <definedName name="_xlnm.Print_Area" localSheetId="4">'Design (ACN)'!$I$34:$P$45</definedName>
    <definedName name="_xlnm.Print_Area" localSheetId="6">'Design (CC)'!$I$34:$P$45</definedName>
    <definedName name="_xlnm.Print_Area" localSheetId="2">'Design (Dept)'!$M$34:$P$46</definedName>
    <definedName name="_xlnm.Print_Area" localSheetId="3">'Design (Program)'!$M$34:$P$47</definedName>
    <definedName name="_xlnm.Print_Area" localSheetId="7">'Design (Section)'!$K$34:$P$47</definedName>
    <definedName name="xlvar.COSTCTR" localSheetId="4">0</definedName>
    <definedName name="xlvar.COSTCTR" localSheetId="6">5130</definedName>
    <definedName name="xlvar.COSTCTR" localSheetId="2">"5410"</definedName>
    <definedName name="xlvar.COSTCTR" localSheetId="3">"5410"</definedName>
    <definedName name="xlvar.COSTCTR" localSheetId="7">"5410"</definedName>
    <definedName name="xlvar.COSTCTRFROM" localSheetId="4">0</definedName>
    <definedName name="xlvar.COSTCTRFROM" localSheetId="6">0</definedName>
    <definedName name="xlvar.COSTCTRTO" localSheetId="4">0</definedName>
    <definedName name="xlvar.COSTCTRTO" localSheetId="6">0</definedName>
    <definedName name="xlvar.FUND" localSheetId="0">"DEPT"</definedName>
    <definedName name="xlvar.LEDGER" localSheetId="4">"1415GL"</definedName>
    <definedName name="xlvar.LEDGER" localSheetId="6">"0910GL"</definedName>
    <definedName name="xlvar.LEDGER" localSheetId="2">"1617GL"</definedName>
    <definedName name="xlvar.LEDGER" localSheetId="3">"0910GL"</definedName>
    <definedName name="xlvar.LEDGER" localSheetId="7">"0910GL"</definedName>
    <definedName name="xlvar.LEDGER" localSheetId="0">"0607GL"</definedName>
    <definedName name="xlvar.LEDGER" localSheetId="8">"1415GL"</definedName>
    <definedName name="xlvar.LEDGERPY" localSheetId="4">"0809GL"</definedName>
    <definedName name="xlvar.LEDGERPY" localSheetId="6">"0809GL"</definedName>
    <definedName name="xlvar.LEDGERPY" localSheetId="2">"0809GL"</definedName>
    <definedName name="xlvar.LEDGERPY" localSheetId="3">"0809GL"</definedName>
    <definedName name="xlvar.LEDGERPY" localSheetId="7">"0809GL"</definedName>
    <definedName name="xlvar.NATFROM" localSheetId="4">6000</definedName>
    <definedName name="xlvar.NATFROM" localSheetId="6">2200</definedName>
    <definedName name="xlvar.NATFROM" localSheetId="2">2211</definedName>
    <definedName name="xlvar.NATFROM" localSheetId="3">2200</definedName>
    <definedName name="xlvar.NATFROM" localSheetId="7">2200</definedName>
    <definedName name="xlvar.NATFROM" localSheetId="8">2211</definedName>
    <definedName name="xlvar.NATTO" localSheetId="4">7999</definedName>
    <definedName name="xlvar.NATTO" localSheetId="6">2299</definedName>
    <definedName name="xlvar.NATTO" localSheetId="2">2220</definedName>
    <definedName name="xlvar.NATTO" localSheetId="3">2299</definedName>
    <definedName name="xlvar.NATTO" localSheetId="7">2299</definedName>
    <definedName name="xlvar.NATTO" localSheetId="8">2219</definedName>
    <definedName name="xlvar.PERIODFROM" localSheetId="4">0</definedName>
    <definedName name="xlvar.PERIODFROM" localSheetId="6">0</definedName>
    <definedName name="xlvar.PERIODFROM" localSheetId="2">0</definedName>
    <definedName name="xlvar.PERIODFROM" localSheetId="3">0</definedName>
    <definedName name="xlvar.PERIODFROM" localSheetId="7">0</definedName>
    <definedName name="xlvar.PERIODFROM" localSheetId="0">1</definedName>
    <definedName name="xlvar.PERIODFROM" localSheetId="8">0</definedName>
    <definedName name="xlvar.PERIODTO" localSheetId="4">2</definedName>
    <definedName name="xlvar.PERIODTO" localSheetId="6">6</definedName>
    <definedName name="xlvar.PERIODTO" localSheetId="2">12</definedName>
    <definedName name="xlvar.PERIODTO" localSheetId="3">6</definedName>
    <definedName name="xlvar.PERIODTO" localSheetId="7">6</definedName>
    <definedName name="xlvar.PERIODTO" localSheetId="0">12</definedName>
    <definedName name="xlvar.PERIODTO" localSheetId="8">13</definedName>
    <definedName name="xlvar.PROGRAM" localSheetId="2">"6"</definedName>
    <definedName name="xlvar.PROGRAM" localSheetId="3">"6"</definedName>
    <definedName name="xlvar.RUN_BY" localSheetId="2">"Section"</definedName>
    <definedName name="xlvar.RUN_BY" localSheetId="3">"Section"</definedName>
    <definedName name="xlvar.RUN_BY" localSheetId="7">"Section"</definedName>
    <definedName name="xlvar.RUN_BY.DESCR" localSheetId="2">"Section"</definedName>
    <definedName name="xlvar.RUN_BY.DESCR" localSheetId="3">"Section"</definedName>
    <definedName name="xlvar.RUN_BY.DESCR" localSheetId="7">"Section"</definedName>
    <definedName name="xlvar.SECTION" localSheetId="2">"611"</definedName>
    <definedName name="xlvar.SECTION" localSheetId="3">"611"</definedName>
    <definedName name="xlvar.SECTION" localSheetId="7">"513"</definedName>
    <definedName name="zzXLOne.COLUMNDEFN1.SHEETDATAPROCESSORS" localSheetId="8">"&lt;?xml version=""1.0""?&gt;&lt;root&gt;&lt;Items classname=""T1.Tb.BasicCollection"" assembly=""T1.Tb"" CollectionName=""Items"" CollectionCount=""2"" ItemClassName=""T1.E1.XLG.XL1PreDefinedInMemoryReport+TxnAttachmentSheetDataProcessor"" ItemAssemblyName=""T1.E1.X"</definedName>
    <definedName name="zzXLOne.COLUMNDEFN1.SHEETDATAPROCESSORS.002" localSheetId="8">"LG""&gt;&lt;items&gt;&lt;item&gt;&lt;Items&gt;&lt;ProcessParams classname=""T1.E1.XLG.XL1Utilities+ParameterSet"" assembly=""T1.E1.XLG""&gt;&lt;Params classname=""T1.Tb.BasicCollection"" assembly=""T1.Tb"" CollectionName=""Items"" CollectionCount=""10"" ItemClassName=""T1.E1.XLG.XL"</definedName>
    <definedName name="zzXLOne.COLUMNDEFN1.SHEETDATAPROCESSORS.003" localSheetId="8">"1Utilities+ParameterSet+Parameter"" ItemAssemblyName=""T1.E1.XLG""&gt;&lt;items&gt;&lt;item Key=""attachsvrfoldercolumnname""&gt;&lt;Items Name=""AttachSvrFolderColumnName"" Value=""F1Lat_ImageSvrFld"" /&gt;&lt;/item&gt;&lt;item Key=""attachfilecolumnname""&gt;&lt;Items Name=""AttachFile"</definedName>
    <definedName name="zzXLOne.COLUMNDEFN1.SHEETDATAPROCESSORS.004" localSheetId="8">"ColumnName"" Value=""F1Lat_ImageFilename"" /&gt;&lt;/item&gt;&lt;item Key=""attachdircodecolumnname""&gt;&lt;Items Name=""AttachDirCodeColumnName"" Value=""F1Lat_AttDirCode"" /&gt;&lt;/item&gt;&lt;item Key=""attachfilenamecolumnname""&gt;&lt;Items Name=""AttachFileNameColumnName"" Value="</definedName>
    <definedName name="zzXLOne.COLUMNDEFN1.SHEETDATAPROCESSORS.005" localSheetId="8">"""F1Lat_AttFilename"" /&gt;&lt;/item&gt;&lt;item Key=""attachfilelabelcolumnname""&gt;&lt;Items Name=""AttachFileLabelColumnName"" Value=""F1Lat_AttLabel"" /&gt;&lt;/item&gt;&lt;item Key=""attachfiletypecolumnname""&gt;&lt;Items Name=""AttachFileTypeColumnName"" Value=""F1Lat_AttType"" /"</definedName>
    <definedName name="zzXLOne.COLUMNDEFN1.SHEETDATAPROCESSORS.006" localSheetId="8">"&gt;&lt;/item&gt;&lt;item Key=""attachfiletypesettingcolumnname""&gt;&lt;Items Name=""AttachFileTypeSettingColumnName"" Value=""F1Lat_AttTypeSetting"" /&gt;&lt;/item&gt;&lt;item Key=""attachuniquenumbercolumnname""&gt;&lt;Items Name=""AttachUniqueNumberColumnName"" Value=""F1Lat_AttUniqu"</definedName>
    <definedName name="zzXLOne.COLUMNDEFN1.SHEETDATAPROCESSORS.007" localSheetId="8">"eNbr"" /&gt;&lt;/item&gt;&lt;item Key=""attachentitytypecolumnname""&gt;&lt;Items Name=""AttachEntityTypeColumnName"" Value=""F1Lat_AttEntityType"" /&gt;&lt;/item&gt;&lt;item Key=""attachssidcolumnname""&gt;&lt;Items Name=""AttachSSIDColumnName"" Value=""F1Lat_AttSSID"" /&gt;&lt;/item&gt;&lt;/items&gt;"</definedName>
    <definedName name="zzXLOne.COLUMNDEFN1.SHEETDATAPROCESSORS.008" localSheetId="8">"&lt;/Params&gt;&lt;/ProcessParams&gt;&lt;/Items&gt;&lt;/item&gt;&lt;item&gt;&lt;Items classname=""T1.E1.XLG.XL1PreDefinedInMemoryReport+DateFormatSheetDataProcessor"" assembly=""T1.E1.XLG""&gt;&lt;ProcessParams classname=""T1.E1.XLG.XL1Utilities+ParameterSet"" assembly=""T1.E1.XLG""&gt;&lt;Params"</definedName>
    <definedName name="zzXLOne.COLUMNDEFN1.SHEETDATAPROCESSORS.009" localSheetId="8">" classname=""T1.Tb.BasicCollection"" assembly=""T1.Tb"" CollectionName=""Items"" CollectionCount=""3"" ItemClassName=""T1.E1.XLG.XL1Utilities+ParameterSet+Parameter"" ItemAssemblyName=""T1.E1.XLG""&gt;&lt;items&gt;&lt;item Key=""tnxdocumentdate""&gt;&lt;Items Name=""Tnx"</definedName>
    <definedName name="zzXLOne.COLUMNDEFN1.SHEETDATAPROCESSORS.010" localSheetId="8">"DocumentDate"" Value=""F1Lat_DocDate1"" /&gt;&lt;/item&gt;&lt;item Key=""tnxduedate""&gt;&lt;Items Name=""TnxDueDate"" Value=""F1Lat_DueDate"" /&gt;&lt;/item&gt;&lt;item Key=""tnxexchratedate""&gt;&lt;Items Name=""TnxExchRateDate"" Value=""F1Lat_ExchRateDatei"" /&gt;&lt;/item&gt;&lt;/items&gt;&lt;/Params&gt;"</definedName>
    <definedName name="zzXLOne.COLUMNDEFN1.SHEETDATAPROCESSORS.011" localSheetId="8">"&lt;/ProcessParams&gt;&lt;/Items&gt;&lt;/item&gt;&lt;/items&gt;&lt;/Items&gt;&lt;/root&gt;"</definedName>
    <definedName name="zzXLOne.SHEETKEY" localSheetId="8">"ldgtransactionsamount"</definedName>
  </definedNames>
  <calcPr calcId="145621"/>
  <fileRecoveryPr repairLoad="1"/>
</workbook>
</file>

<file path=xl/calcChain.xml><?xml version="1.0" encoding="utf-8"?>
<calcChain xmlns="http://schemas.openxmlformats.org/spreadsheetml/2006/main">
  <c r="B20" i="695" l="1"/>
  <c r="B24" i="695"/>
  <c r="B25" i="695"/>
  <c r="B27" i="695" s="1"/>
  <c r="B26" i="695"/>
  <c r="B31" i="695"/>
  <c r="B35" i="695"/>
  <c r="B36" i="695"/>
  <c r="B38" i="695" s="1"/>
  <c r="B12" i="695" s="1"/>
  <c r="B37" i="695"/>
  <c r="B210" i="695" l="1"/>
  <c r="B14" i="695" s="1"/>
  <c r="B15" i="695" s="1"/>
  <c r="B9" i="695" s="1"/>
  <c r="B7" i="695" s="1"/>
  <c r="A28" i="695"/>
  <c r="H60" i="680"/>
  <c r="Q60" i="680"/>
  <c r="U60" i="680"/>
  <c r="V60" i="680"/>
  <c r="W60" i="680"/>
  <c r="X60" i="680"/>
  <c r="Y60" i="680"/>
  <c r="Z60" i="680"/>
  <c r="AA60" i="680"/>
  <c r="AD60" i="680"/>
  <c r="AF60" i="680"/>
  <c r="AI60" i="680"/>
  <c r="AU60" i="680"/>
  <c r="AX60" i="680"/>
  <c r="BM60" i="680"/>
  <c r="BN60" i="680"/>
  <c r="M37" i="446"/>
  <c r="K41" i="446"/>
  <c r="O41" i="446"/>
  <c r="M44" i="446"/>
  <c r="N46" i="446"/>
  <c r="P46" i="446"/>
  <c r="J51" i="446"/>
  <c r="M37" i="443"/>
  <c r="K41" i="443"/>
  <c r="O41" i="443"/>
  <c r="M44" i="443"/>
  <c r="N46" i="443"/>
  <c r="P46" i="443"/>
  <c r="J51" i="443"/>
  <c r="M37" i="645"/>
  <c r="K41" i="645"/>
  <c r="O41" i="645"/>
  <c r="M44" i="645"/>
  <c r="N46" i="645"/>
  <c r="P46" i="645"/>
  <c r="J51" i="645"/>
  <c r="M37" i="553"/>
  <c r="K41" i="553"/>
  <c r="O41" i="553"/>
  <c r="M44" i="553"/>
  <c r="N46" i="553"/>
  <c r="P46" i="553"/>
  <c r="J51" i="553"/>
  <c r="K40" i="638"/>
  <c r="O40" i="638"/>
  <c r="M43" i="638"/>
  <c r="N45" i="638"/>
  <c r="P45" i="638"/>
  <c r="J50" i="638"/>
</calcChain>
</file>

<file path=xl/comments1.xml><?xml version="1.0" encoding="utf-8"?>
<comments xmlns="http://schemas.openxmlformats.org/spreadsheetml/2006/main">
  <authors>
    <author>oloughlinf</author>
  </authors>
  <commentList>
    <comment ref="A1" authorId="0">
      <text>
        <r>
          <rPr>
            <sz val="9"/>
            <color indexed="81"/>
            <rFont val="Tahoma"/>
            <family val="2"/>
          </rPr>
          <t>DDMode=Online</t>
        </r>
      </text>
    </comment>
  </commentList>
</comments>
</file>

<file path=xl/sharedStrings.xml><?xml version="1.0" encoding="utf-8"?>
<sst xmlns="http://schemas.openxmlformats.org/spreadsheetml/2006/main" count="2947" uniqueCount="941">
  <si>
    <t>{&amp;SEN_GENERAL_LEDGER}</t>
  </si>
  <si>
    <t>Year</t>
  </si>
  <si>
    <t>1 July</t>
  </si>
  <si>
    <t>0203</t>
  </si>
  <si>
    <t>2002</t>
  </si>
  <si>
    <t>2003</t>
  </si>
  <si>
    <t>31 July</t>
  </si>
  <si>
    <t>0304</t>
  </si>
  <si>
    <t>2004</t>
  </si>
  <si>
    <t>31 August</t>
  </si>
  <si>
    <t>0405</t>
  </si>
  <si>
    <t>2005</t>
  </si>
  <si>
    <t>30 September</t>
  </si>
  <si>
    <t>0506</t>
  </si>
  <si>
    <t>2006</t>
  </si>
  <si>
    <t>31 October</t>
  </si>
  <si>
    <t>0607</t>
  </si>
  <si>
    <t>2007</t>
  </si>
  <si>
    <t>30 November</t>
  </si>
  <si>
    <t>0708</t>
  </si>
  <si>
    <t>2008</t>
  </si>
  <si>
    <t>31 December</t>
  </si>
  <si>
    <t>0809</t>
  </si>
  <si>
    <t>2009</t>
  </si>
  <si>
    <t>31 January</t>
  </si>
  <si>
    <t>0910</t>
  </si>
  <si>
    <t>2010</t>
  </si>
  <si>
    <t>28 February</t>
  </si>
  <si>
    <t>1011</t>
  </si>
  <si>
    <t>2011</t>
  </si>
  <si>
    <t>31 March</t>
  </si>
  <si>
    <t>1112</t>
  </si>
  <si>
    <t>2012</t>
  </si>
  <si>
    <t>30 April</t>
  </si>
  <si>
    <t>1213</t>
  </si>
  <si>
    <t>2013</t>
  </si>
  <si>
    <t>31 May</t>
  </si>
  <si>
    <t>1314</t>
  </si>
  <si>
    <t>2014</t>
  </si>
  <si>
    <t>30 June</t>
  </si>
  <si>
    <t>1415</t>
  </si>
  <si>
    <t>2015</t>
  </si>
  <si>
    <t>1516</t>
  </si>
  <si>
    <t>2016</t>
  </si>
  <si>
    <t>1617</t>
  </si>
  <si>
    <t>2017</t>
  </si>
  <si>
    <t>1718</t>
  </si>
  <si>
    <t>2018</t>
  </si>
  <si>
    <t>1819</t>
  </si>
  <si>
    <t>2019</t>
  </si>
  <si>
    <t>1920</t>
  </si>
  <si>
    <t>2020</t>
  </si>
  <si>
    <t>2021</t>
  </si>
  <si>
    <t>2122</t>
  </si>
  <si>
    <t>2022</t>
  </si>
  <si>
    <t>2223</t>
  </si>
  <si>
    <t>2023</t>
  </si>
  <si>
    <t>2324</t>
  </si>
  <si>
    <t>2024</t>
  </si>
  <si>
    <t>2425</t>
  </si>
  <si>
    <t>2025</t>
  </si>
  <si>
    <t>2526</t>
  </si>
  <si>
    <t>2026</t>
  </si>
  <si>
    <t>2027</t>
  </si>
  <si>
    <t>2728</t>
  </si>
  <si>
    <t>2028</t>
  </si>
  <si>
    <t>2829</t>
  </si>
  <si>
    <t>2029</t>
  </si>
  <si>
    <t>2930</t>
  </si>
  <si>
    <t>2030</t>
  </si>
  <si>
    <t>3031</t>
  </si>
  <si>
    <t>2031</t>
  </si>
  <si>
    <t>3132</t>
  </si>
  <si>
    <t>2032</t>
  </si>
  <si>
    <t>3233</t>
  </si>
  <si>
    <t>2033</t>
  </si>
  <si>
    <t>3334</t>
  </si>
  <si>
    <t>2034</t>
  </si>
  <si>
    <t>NATFROM</t>
  </si>
  <si>
    <t>Natural Account From</t>
  </si>
  <si>
    <t>NATTO</t>
  </si>
  <si>
    <t>Natural Account To</t>
  </si>
  <si>
    <t>between</t>
  </si>
  <si>
    <t>{&amp;NATFROM}</t>
  </si>
  <si>
    <t>{&amp;NATTO}</t>
  </si>
  <si>
    <t>Cost Centre</t>
  </si>
  <si>
    <t>DISPLAY</t>
  </si>
  <si>
    <t>Account Number</t>
  </si>
  <si>
    <t>REPORT SETTINGS</t>
  </si>
  <si>
    <t>Description:</t>
  </si>
  <si>
    <t>Destination:</t>
  </si>
  <si>
    <t>Drilldown:</t>
  </si>
  <si>
    <t>Command</t>
  </si>
  <si>
    <t>Selection</t>
  </si>
  <si>
    <t>Search</t>
  </si>
  <si>
    <t>Value (Fr)</t>
  </si>
  <si>
    <t>Value (To)</t>
  </si>
  <si>
    <t>Column Name:</t>
  </si>
  <si>
    <t>Variable 1:</t>
  </si>
  <si>
    <t>Variable 2:</t>
  </si>
  <si>
    <t>Variable 3:</t>
  </si>
  <si>
    <t>Variable 4:</t>
  </si>
  <si>
    <t>Variable 5:</t>
  </si>
  <si>
    <t>Variable 6:</t>
  </si>
  <si>
    <t>Variable</t>
  </si>
  <si>
    <t>Description</t>
  </si>
  <si>
    <t>Type/Edit</t>
  </si>
  <si>
    <t>C1</t>
  </si>
  <si>
    <t>*</t>
  </si>
  <si>
    <t>FUND</t>
  </si>
  <si>
    <t>SET</t>
  </si>
  <si>
    <t>=</t>
  </si>
  <si>
    <t>{&amp;FUND}</t>
  </si>
  <si>
    <t>LIST</t>
  </si>
  <si>
    <t>AMOUNT</t>
  </si>
  <si>
    <t>Amount</t>
  </si>
  <si>
    <t>SORT</t>
  </si>
  <si>
    <t>Transactions Listing</t>
  </si>
  <si>
    <t>LEDGER</t>
  </si>
  <si>
    <t>Ledger</t>
  </si>
  <si>
    <t>Last Refreshed 28 Jun 2004 11:31:29 AM by user PMC1048 with Security Category ADMIN</t>
  </si>
  <si>
    <t>DEPT</t>
  </si>
  <si>
    <t>PERIODFROM</t>
  </si>
  <si>
    <t>From Period</t>
  </si>
  <si>
    <t>PERIODTO</t>
  </si>
  <si>
    <t>To Period</t>
  </si>
  <si>
    <t>Natural Account</t>
  </si>
  <si>
    <t>0506GL</t>
  </si>
  <si>
    <t>Funding Source (DEPT or ADMN)</t>
  </si>
  <si>
    <t>1111 - Annual Appropriations</t>
  </si>
  <si>
    <t>DESCRIP</t>
  </si>
  <si>
    <t>Fund</t>
  </si>
  <si>
    <t>DEPT - Departmental</t>
  </si>
  <si>
    <t>0</t>
  </si>
  <si>
    <t>FUND_SRC</t>
  </si>
  <si>
    <t>0607GL</t>
  </si>
  <si>
    <t>Details</t>
  </si>
  <si>
    <t>Date</t>
  </si>
  <si>
    <t>Reference</t>
  </si>
  <si>
    <t>GL</t>
  </si>
  <si>
    <t>{&amp;SEN_PRIOR_PERIOD}</t>
  </si>
  <si>
    <t>2627</t>
  </si>
  <si>
    <t>GEN_JNL</t>
  </si>
  <si>
    <t>NARRA3</t>
  </si>
  <si>
    <t>[NARRA3]</t>
  </si>
  <si>
    <t>Narrative 3</t>
  </si>
  <si>
    <t>TOTAL</t>
  </si>
  <si>
    <t>PERIOD</t>
  </si>
  <si>
    <t>DOC_TYPE</t>
  </si>
  <si>
    <t>1</t>
  </si>
  <si>
    <t>Batch</t>
  </si>
  <si>
    <t>DOC_DATE</t>
  </si>
  <si>
    <t>SOURCE</t>
  </si>
  <si>
    <t>REFERENCE</t>
  </si>
  <si>
    <t>BATCH</t>
  </si>
  <si>
    <t>Doc Date</t>
  </si>
  <si>
    <t>NATACCTFROM</t>
  </si>
  <si>
    <t>From Natural Account</t>
  </si>
  <si>
    <t>NATACCTTO</t>
  </si>
  <si>
    <t>To Natural Account</t>
  </si>
  <si>
    <t>{&amp;NATACCTFROM}</t>
  </si>
  <si>
    <t>{&amp;NATACCTTO}</t>
  </si>
  <si>
    <t>NARRA1</t>
  </si>
  <si>
    <t>12</t>
  </si>
  <si>
    <t>ACCT_NUM</t>
  </si>
  <si>
    <t>Refer RBA statement dated 20/9/05</t>
  </si>
  <si>
    <t>6120-2216-000</t>
  </si>
  <si>
    <t>GJ000401</t>
  </si>
  <si>
    <t>Bank Charges associated with AMEX</t>
  </si>
  <si>
    <t>002330</t>
  </si>
  <si>
    <t>NARRA2</t>
  </si>
  <si>
    <t>Narrative 1</t>
  </si>
  <si>
    <t>Narrative 2</t>
  </si>
  <si>
    <t>Pd</t>
  </si>
  <si>
    <t>Src</t>
  </si>
  <si>
    <t>A/c Number</t>
  </si>
  <si>
    <t>Doc Type</t>
  </si>
  <si>
    <t>Commands</t>
  </si>
  <si>
    <t>[C1]</t>
  </si>
  <si>
    <t>[LEDGER]</t>
  </si>
  <si>
    <t>[DOC_DATE]</t>
  </si>
  <si>
    <t>[PERIOD]</t>
  </si>
  <si>
    <t>[SOURCE]</t>
  </si>
  <si>
    <t>[DOC_TYPE]</t>
  </si>
  <si>
    <t>[ACCT_NUM]</t>
  </si>
  <si>
    <t>[BATCH]</t>
  </si>
  <si>
    <t>[REFERENCE]</t>
  </si>
  <si>
    <t>[AMOUNT]</t>
  </si>
  <si>
    <t>[NARRA1]</t>
  </si>
  <si>
    <t>[NARRA2]</t>
  </si>
  <si>
    <t>Finance One - GL Transaction Report</t>
  </si>
  <si>
    <t>FORMAT XLONE REPORT</t>
  </si>
  <si>
    <t>ROW COMMANDS</t>
  </si>
  <si>
    <t>Narration:</t>
  </si>
  <si>
    <t>Transactions Listing; Created by user PMC1048 - 26/06/2004 4:04:38 PM</t>
  </si>
  <si>
    <t>Created By:</t>
  </si>
  <si>
    <t>Upgraded</t>
  </si>
  <si>
    <t>Allow Change=Y;Drilldown Mode=None;Eval Vars In Excel Formulas=N;Output Type=ExcelWorkbook;Destination=AnotherSheet;Sheet Name=Asset Rec;Display Gridlines=N;Display Row and Column Headings=Y;Display PageBreaks=N;Collapse Groups=N;Standard Report=N</t>
  </si>
  <si>
    <t>Publishing:</t>
  </si>
  <si>
    <t>File Title=Transactions Listing;Display Height=200;Link Options=None</t>
  </si>
  <si>
    <t>Protection:</t>
  </si>
  <si>
    <t>Protect Sheets=N;Protect Workbooks=N;Structure=N;Windows=N;ReadOnly=N</t>
  </si>
  <si>
    <t>REPORT VARIABLES</t>
  </si>
  <si>
    <t>Value</t>
  </si>
  <si>
    <t>Field Dict Code</t>
  </si>
  <si>
    <t>List Values</t>
  </si>
  <si>
    <t>UpperCase;Y;Y</t>
  </si>
  <si>
    <t>AlphaNumeric;Y;Y</t>
  </si>
  <si>
    <t>Numeric;Y;Y</t>
  </si>
  <si>
    <t>COLUMN DEFINITION</t>
  </si>
  <si>
    <t xml:space="preserve"> </t>
  </si>
  <si>
    <t>Name:</t>
  </si>
  <si>
    <t>ColumnDefn1</t>
  </si>
  <si>
    <t>Data Source:</t>
  </si>
  <si>
    <t>F1LDG.Transactions</t>
  </si>
  <si>
    <t>Parameters:</t>
  </si>
  <si>
    <t>ChartName=GLCHART</t>
  </si>
  <si>
    <t>Heading Start Row=1;Heading Rows=4;Offline Min Rows=50;DD Link Cols Type=All</t>
  </si>
  <si>
    <t>Action:</t>
  </si>
  <si>
    <t>Display</t>
  </si>
  <si>
    <t>Sum</t>
  </si>
  <si>
    <t>Field:</t>
  </si>
  <si>
    <t>F1Ldg_LdgName</t>
  </si>
  <si>
    <t>Funding_Source</t>
  </si>
  <si>
    <t>F1Lat_DocDate1</t>
  </si>
  <si>
    <t>F1Ldg_Period</t>
  </si>
  <si>
    <t>F1Lat_Source</t>
  </si>
  <si>
    <t>F1Lat_DocType</t>
  </si>
  <si>
    <t>F1Lad_EdAcctNbr</t>
  </si>
  <si>
    <t>F1Lat_DocFileName</t>
  </si>
  <si>
    <t>F1Lat_DocRef1</t>
  </si>
  <si>
    <t>F1Lat_Amt1</t>
  </si>
  <si>
    <t>F1Lat_Narr1</t>
  </si>
  <si>
    <t>F1Lat_Narr2</t>
  </si>
  <si>
    <t>F1Lat_Narr3</t>
  </si>
  <si>
    <t>Details:</t>
  </si>
  <si>
    <t>Code - Description</t>
  </si>
  <si>
    <t>F1Ldg_LdgName = {&amp;LEDGER} AND F1Ldg_Period between ({&amp;PERIODFROM} AND {&amp;PERIODTO})</t>
  </si>
  <si>
    <t>Display:</t>
  </si>
  <si>
    <t>Y</t>
  </si>
  <si>
    <t>Use Column=Y;Display Column=Y;Title=C1;Title same as Column Name=Y;Type=SameAsColumn;Display Format Type=DefaultForType;Display Width=100;Link Options=None;Total Line Type=None</t>
  </si>
  <si>
    <t>Use Column=Y;Display Column=Y;Title=LEDGER;Title same as Column Name=Y;Type=SameAsColumn;Display Format Type=DefaultForType;Display Width=100;Link Options=None;Total Line Type=None</t>
  </si>
  <si>
    <t>Use Column=Y;Display Column=Y;Title=FUND;Title same as Column Name=Y;Type=SameAsColumn;Display Format Type=DefaultForType;Display Width=100;Link Options=None;Total Line Type=None</t>
  </si>
  <si>
    <t>Use Column=Y;Display Column=Y;Title=DOC DATE;Title same as Column Name=Y;Type=SameAsColumn;Display Format Type=DefaultForType;Display Format=dd-MMM-yyyy;Display Width=100;Link Options=None;Total Line Type=None</t>
  </si>
  <si>
    <t>Use Column=Y;Display Column=Y;Title=PERIOD;Title same as Column Name=Y;Type=SameAsColumn;Display Format Type=DefaultForType;Display Format=#,##0~sc~(#,##0);Display Width=100;Link Options=None;Total Line Type=None</t>
  </si>
  <si>
    <t>Use Column=Y;Display Column=Y;Title=SOURCE;Title same as Column Name=Y;Type=SameAsColumn;Display Format Type=DefaultForType;Display Width=100;Link Options=None;Total Line Type=None</t>
  </si>
  <si>
    <t>Use Column=Y;Display Column=Y;Title=DOC TYPE;Title same as Column Name=Y;Type=SameAsColumn;Display Format Type=DefaultForType;Display Width=100;Link Options=None;Total Line Type=None</t>
  </si>
  <si>
    <t>Use Column=Y;Display Column=Y;Title=ACCT NUM;Title same as Column Name=Y;Type=SameAsColumn;Display Format Type=DefaultForType;Display Width=100;Link Options=None;Total Line Type=None</t>
  </si>
  <si>
    <t>Use Column=Y;Display Column=Y;Title=BATCH;Title same as Column Name=Y;Type=SameAsColumn;Display Format Type=DefaultForType;Display Width=100;Link Options=None;Total Line Type=None</t>
  </si>
  <si>
    <t>Use Column=Y;Display Column=Y;Title=REFERENCE;Title same as Column Name=Y;Type=SameAsColumn;Display Format Type=DefaultForType;Display Width=100;Link Options=None;Total Line Type=None</t>
  </si>
  <si>
    <t>Use Column=Y;Display Column=Y;Title=AMOUNT;Title same as Column Name=Y;Type=SameAsColumn;Display Format Type=DefaultForType;Display Format=#,##0.00~sc~(#,##0.00);Display Width=100;Link Options=None;Total Line Type=None</t>
  </si>
  <si>
    <t>Use Column=Y;Display Column=Y;Title=NARRA1;Title same as Column Name=Y;Type=SameAsColumn;Display Format Type=DefaultForType;Display Width=100;Link Options=None;Total Line Type=None</t>
  </si>
  <si>
    <t>Use Column=Y;Display Column=Y;Title=NARRA2;Title same as Column Name=Y;Type=SameAsColumn;Display Format Type=DefaultForType;Display Width=100;Link Options=None;Total Line Type=None</t>
  </si>
  <si>
    <t>Use Column=Y;Display Column=Y;Title=NARRA3;Title same as Column Name=Y;Type=SameAsColumn;Display Format Type=DefaultForType;Display Width=100;Link Options=None;Total Line Type=None</t>
  </si>
  <si>
    <t>Level 1</t>
  </si>
  <si>
    <t>[PERIOD]=Asc</t>
  </si>
  <si>
    <t>Natural_Account</t>
  </si>
  <si>
    <t>ACCSTRING</t>
  </si>
  <si>
    <t>COSTCENTRE</t>
  </si>
  <si>
    <t>UserDefined</t>
  </si>
  <si>
    <t>Cost_Centre</t>
  </si>
  <si>
    <t>Use Column=Y;Display Column=Y;Title=FUND SRC;Title same as Column Name=Y;Type=SameAsColumn;Display Format Type=DefaultForType;Display Width=100;Link Options=None;Total Line Type=None</t>
  </si>
  <si>
    <t>Use Column=Y;Display Column=Y;Title=ACCSTRING;Title same as Column Name=Y;Type=SameAsColumn;Display Format Type=DefaultForType;Display Width=100;Link Options=None;Total Line Type=None</t>
  </si>
  <si>
    <t>Use Column=Y;Display Column=Y;Title=COSTCENTRE;Title same as Column Name=Y;Type=SameAsColumn;Display Format Type=DefaultForType;Display Width=100;Link Options=None;Total Line Type=None</t>
  </si>
  <si>
    <t>Use Column=Y;Display Column=Y;Title=DESCRIP;Title same as Column Name=Y;Type=SameAsColumn;Display Format Type=DefaultForType;Display Width=100;Link Options=None;Total Line Type=None</t>
  </si>
  <si>
    <t>{Natural_Account};{Natural_Account_Description}</t>
  </si>
  <si>
    <t>Heading Start Row=1;Heading Rows=4;Offline Min Rows=50;Path=Rpt~eq~LdgTransactions~sc~Columns~eq~[AMOUNT];DD Link Cols Type=All</t>
  </si>
  <si>
    <t>N</t>
  </si>
  <si>
    <t>Level 2</t>
  </si>
  <si>
    <t>{&amp;LEDGER}</t>
  </si>
  <si>
    <t>Natural_Account between ({&amp;NATFROM} AND {&amp;NATTO}) AND F1Ldg_Period between ({&amp;PERIODFROM} AND {&amp;PERIODTO})</t>
  </si>
  <si>
    <t>UpperCase;Y;Y;Y;Specified</t>
  </si>
  <si>
    <t>Numeric;Y;Y;Y;Specified</t>
  </si>
  <si>
    <t>2200</t>
  </si>
  <si>
    <t>2299</t>
  </si>
  <si>
    <t>A</t>
  </si>
  <si>
    <t>Trial Balance Report (with drilldown)</t>
  </si>
  <si>
    <t>DESCRIP1</t>
  </si>
  <si>
    <t>DESCRIP2</t>
  </si>
  <si>
    <t>Use Column=Y;Display Column=Y;Title=DESCRIP1;Title same as Column Name=Y;Type=SameAsColumn;Display Format Type=DefaultForType;Display Width=100;Link Options=None;Total Line Type=None</t>
  </si>
  <si>
    <t>Natural_Account_Description</t>
  </si>
  <si>
    <t>Use Column=Y;Display Column=Y;Title=DESCRIP2;Title same as Column Name=Y;Type=SameAsColumn;Display Format Type=DefaultForType;Display Width=100;Link Options=None;Total Line Type=None</t>
  </si>
  <si>
    <t>[DESCRIP1]=Asc</t>
  </si>
  <si>
    <t>NA</t>
  </si>
  <si>
    <t>{&amp;ColumnDefn1.Program} - {&amp;ColumnDefn1.Program_Description}</t>
  </si>
  <si>
    <t>&amp;group_by</t>
  </si>
  <si>
    <t>Section:</t>
  </si>
  <si>
    <t>{&amp;ColumnDefn1.Sub Program} - {&amp;ColumnDefn1.Sub Program_Description}</t>
  </si>
  <si>
    <t>&amp;VALUE</t>
  </si>
  <si>
    <t>{&amp;ColumnDefn1.Cost Centre} - {&amp;ColumnDefn1.Cost Centre_Description}</t>
  </si>
  <si>
    <t>Structure</t>
  </si>
  <si>
    <t>F</t>
  </si>
  <si>
    <t>Funding Source</t>
  </si>
  <si>
    <t>Appropriation</t>
  </si>
  <si>
    <t>P</t>
  </si>
  <si>
    <t>Program</t>
  </si>
  <si>
    <t>SP</t>
  </si>
  <si>
    <t>Sub Program</t>
  </si>
  <si>
    <t>S</t>
  </si>
  <si>
    <t>Section</t>
  </si>
  <si>
    <t>CC</t>
  </si>
  <si>
    <t>OG</t>
  </si>
  <si>
    <t>Output Group</t>
  </si>
  <si>
    <t>O</t>
  </si>
  <si>
    <t>Output</t>
  </si>
  <si>
    <t>AT</t>
  </si>
  <si>
    <t>Account Type</t>
  </si>
  <si>
    <t>AG</t>
  </si>
  <si>
    <t>Account Group</t>
  </si>
  <si>
    <t>AC</t>
  </si>
  <si>
    <t>Account Category</t>
  </si>
  <si>
    <t>PJ</t>
  </si>
  <si>
    <t>Project</t>
  </si>
  <si>
    <t>&amp;LEDGER</t>
  </si>
  <si>
    <t>&amp;PERIODTO</t>
  </si>
  <si>
    <t>COSTCTR</t>
  </si>
  <si>
    <t>AlphaNumeric;Y;Y;Y;Specified</t>
  </si>
  <si>
    <t>{&amp;COSTCTR}</t>
  </si>
  <si>
    <t>{&amp;ColumnDefn1.Section} - {&amp;ColumnDefn1.Section_Description}</t>
  </si>
  <si>
    <t>Cost Centre:</t>
  </si>
  <si>
    <t>Allow Change=Y;Drilldown Mode=Online;Eval Vars In Excel Formulas=N;Output Type=ExcelWorkbook;Destination=AnotherSheet;Sheet Name=Trial Bal - By Section;Display Gridlines=N;Display Row and Column Headings=Y;Display PageBreaks=N;Collapse Groups=N;Standard Report=N</t>
  </si>
  <si>
    <t>SECTION</t>
  </si>
  <si>
    <t>{&amp;SECTION}</t>
  </si>
  <si>
    <t>Legal Services</t>
  </si>
  <si>
    <t>Allow Change=Y;Drilldown Mode=Online;Eval Vars In Excel Formulas=N;Output Type=ExcelWorkbook;Destination=AnotherSheet;Sheet Name=Trial Bal - By Cost Centre;Display Gridlines=N;Display Row and Column Headings=Y;Display PageBreaks=N;Collapse Groups=N;Standard Report=N</t>
  </si>
  <si>
    <t>PROGRAM</t>
  </si>
  <si>
    <t>{&amp;PROGRAM}</t>
  </si>
  <si>
    <t>Program:</t>
  </si>
  <si>
    <t>Allow Change=Y;Drilldown Mode=Online;Eval Vars In Excel Formulas=N;Output Type=ExcelWorkbook;Destination=AnotherSheet;Sheet Name=Trial Bal - By Program;Display Gridlines=N;Display Row and Column Headings=Y;Display PageBreaks=N;Collapse Groups=N;Standard Report=N</t>
  </si>
  <si>
    <t>Account</t>
  </si>
  <si>
    <t xml:space="preserve">Balance   </t>
  </si>
  <si>
    <t xml:space="preserve">Balance  </t>
  </si>
  <si>
    <t>h.SET</t>
  </si>
  <si>
    <t>{&amp;PERIODTO}</t>
  </si>
  <si>
    <t>Level 3</t>
  </si>
  <si>
    <t>Funding Source:</t>
  </si>
  <si>
    <t>Ledger:</t>
  </si>
  <si>
    <t>{&amp;ColumnDefn1.Funding_Source_Description}</t>
  </si>
  <si>
    <t>{&amp;ColumnDefn1.F1Ldg_LdgName}</t>
  </si>
  <si>
    <t>Period:</t>
  </si>
  <si>
    <t>Updated on 14-Jan-2010 16:58:08 by user OLOUGHLINF - Refresh took 0.648 secs</t>
  </si>
  <si>
    <t>Updated on 14-Jan-2010 17:01:52 by user OLOUGHLINF - Refresh took 0.297 secs</t>
  </si>
  <si>
    <t>Funding Source: DEPT</t>
  </si>
  <si>
    <t>Updated on 14-Jan-2010 17:12:51 by user OLOUGHLINF - Refresh took 0.293 secs</t>
  </si>
  <si>
    <t>Allow Change=Y;Drilldown Mode=Online;Eval Vars In Excel Formulas=N;Output Type=ExcelWorkbook;Destination=AnotherSheet;Sheet Name=Trial Bal - Department;Display Gridlines=N;Display Row and Column Headings=Y;Display PageBreaks=N;Collapse Groups=N;Standard Report=N</t>
  </si>
  <si>
    <t>Heading Start Row=1;Heading Rows=4;Offline Min Rows=50;SecAttLinks=False;CombOfflineShts=False;Path=Rpt~eq~LdgTransactions~sc~Columns~eq~[AMOUNT];DD Link Cols Type=All</t>
  </si>
  <si>
    <t>Allow Change=Y;Drilldown Mode=Online;Eval Vars In Excel Formulas=N;Destination=AnotherSheet;Output Type=ExcelWorkbook;Sheet Name=Trial Bal - By Account Number;Display Gridlines=N;Display Row and Column Headings=Y;Display PageBreaks=N;Collapse Groups=N;Standard Report=N</t>
  </si>
  <si>
    <t>Updated on 01-Sep-2014 14:04:47 by user HALLM - Refresh took 1.235 secs</t>
  </si>
  <si>
    <t>All Transactions</t>
  </si>
  <si>
    <t>Narration</t>
  </si>
  <si>
    <t>F1Lat_AttachmentData</t>
  </si>
  <si>
    <t>Criteria:</t>
  </si>
  <si>
    <t>none</t>
  </si>
  <si>
    <t>Column Criteria:</t>
  </si>
  <si>
    <t>Account Number (Edited)</t>
  </si>
  <si>
    <t>Type</t>
  </si>
  <si>
    <t>Period</t>
  </si>
  <si>
    <t>Amount 1</t>
  </si>
  <si>
    <t>Narr1</t>
  </si>
  <si>
    <t>Narr2</t>
  </si>
  <si>
    <t>Narr3</t>
  </si>
  <si>
    <t>Sc</t>
  </si>
  <si>
    <t>Format Name</t>
  </si>
  <si>
    <t>Attachment Unique Id</t>
  </si>
  <si>
    <t>Document Set ID</t>
  </si>
  <si>
    <t>Attachment</t>
  </si>
  <si>
    <t>Cancel</t>
  </si>
  <si>
    <t>Units1</t>
  </si>
  <si>
    <t>Amount 2</t>
  </si>
  <si>
    <t>Units2</t>
  </si>
  <si>
    <t>Amount 3</t>
  </si>
  <si>
    <t>Units3</t>
  </si>
  <si>
    <t>Amount 4</t>
  </si>
  <si>
    <t>Units4</t>
  </si>
  <si>
    <t>Location</t>
  </si>
  <si>
    <t>Order Number</t>
  </si>
  <si>
    <t>Back Order</t>
  </si>
  <si>
    <t>Asset Register</t>
  </si>
  <si>
    <t>Book Nbr</t>
  </si>
  <si>
    <t>Asset Number</t>
  </si>
  <si>
    <t>Asset Description</t>
  </si>
  <si>
    <t>Amount Committed</t>
  </si>
  <si>
    <t>Attach Svr Folder</t>
  </si>
  <si>
    <t>Attachment Filename</t>
  </si>
  <si>
    <t>Attachment Directory</t>
  </si>
  <si>
    <t>Attachment Type Indicator</t>
  </si>
  <si>
    <t>Attachment Type Setting</t>
  </si>
  <si>
    <t>Attachment Unique Number</t>
  </si>
  <si>
    <t>Attachment Entity Type</t>
  </si>
  <si>
    <t>Document File Name</t>
  </si>
  <si>
    <t>Rate Type</t>
  </si>
  <si>
    <t>Rate Code</t>
  </si>
  <si>
    <t>Rate Amount</t>
  </si>
  <si>
    <t>Item Type</t>
  </si>
  <si>
    <t>Item Code</t>
  </si>
  <si>
    <t>Item Rate Amount</t>
  </si>
  <si>
    <t>Due Date</t>
  </si>
  <si>
    <t>User Fld 1</t>
  </si>
  <si>
    <t>User Fld 2</t>
  </si>
  <si>
    <t>User Fld 3</t>
  </si>
  <si>
    <t>User Fld 4</t>
  </si>
  <si>
    <t>User Fld 5</t>
  </si>
  <si>
    <t>User Fld 6</t>
  </si>
  <si>
    <t>User Fld 7</t>
  </si>
  <si>
    <t>User Fld 8</t>
  </si>
  <si>
    <t>User Fld 9</t>
  </si>
  <si>
    <t>User Fld 10</t>
  </si>
  <si>
    <t>Exch Table Name</t>
  </si>
  <si>
    <t>Exch Rate Date</t>
  </si>
  <si>
    <t>Currency Code</t>
  </si>
  <si>
    <t>Exch Rate Amt</t>
  </si>
  <si>
    <t>Currency Amt</t>
  </si>
  <si>
    <t>Total:</t>
  </si>
  <si>
    <t>Back</t>
  </si>
  <si>
    <t>OJ000240</t>
  </si>
  <si>
    <t>OPEN_JNL</t>
  </si>
  <si>
    <t>Reversal 2013-14 Accrued supplier exp.</t>
  </si>
  <si>
    <t>_x000B__x000B_012628_x000B_OPEN_JNL_x000B_OPEN_JNL_x000B__x000B_0</t>
  </si>
  <si>
    <t>012628</t>
  </si>
  <si>
    <t>$NA</t>
  </si>
  <si>
    <t>AUD</t>
  </si>
  <si>
    <t>6110-2213-000</t>
  </si>
  <si>
    <t>Prof.fees-Privacy statement for employme</t>
  </si>
  <si>
    <t>MinterEllison</t>
  </si>
  <si>
    <t>Reversal 2013-14 Accrued supplier exp.Prof.fees-Privacy statement for employmeMinterEllison</t>
  </si>
  <si>
    <t>OJ000242</t>
  </si>
  <si>
    <t>Reverse and correct period for 012628</t>
  </si>
  <si>
    <t>_x000B__x000B_012658_x000B_OPEN_JNL_x000B_OPEN_JNL_x000B__x000B_0</t>
  </si>
  <si>
    <t>012658</t>
  </si>
  <si>
    <t>Reverse and correct period for 012628Prof.fees-Privacy statement for employmeMinterEllison</t>
  </si>
  <si>
    <t>AP_INV</t>
  </si>
  <si>
    <t>AP</t>
  </si>
  <si>
    <t>D_APINV</t>
  </si>
  <si>
    <t>SCAN1415</t>
  </si>
  <si>
    <t>$ATT</t>
  </si>
  <si>
    <t>$F1LDGDOC</t>
  </si>
  <si>
    <t>10050640</t>
  </si>
  <si>
    <t>Prof.fees-Privacy statement for employmeMinterEllison</t>
  </si>
  <si>
    <t>b8258434185e4d3197ec0579ed474a5a</t>
  </si>
  <si>
    <t>SCAN1415_x000B__x000B_012481_x000B_D_APINV_x000B_AP_INV_x000B_b8258434185e4d3197ec0579ed474a5a_x000B_0</t>
  </si>
  <si>
    <t>SF007239.TIF</t>
  </si>
  <si>
    <t>\\senfin1\T1\ScanFiles\Store\SF007239.TIF</t>
  </si>
  <si>
    <t>012481</t>
  </si>
  <si>
    <t>AP_INV_PO</t>
  </si>
  <si>
    <t>D_APINVP</t>
  </si>
  <si>
    <t>SEN</t>
  </si>
  <si>
    <t>$DEFAULT</t>
  </si>
  <si>
    <t>OJ000244</t>
  </si>
  <si>
    <t>_x000B__x000B_012659_x000B_OPEN_JNL_x000B_OPEN_JNL_x000B__x000B_0</t>
  </si>
  <si>
    <t>012659</t>
  </si>
  <si>
    <t>5112-2213-000</t>
  </si>
  <si>
    <t>1800000147</t>
  </si>
  <si>
    <t>1/3-DPS shard svce.-AGS Adv.Pow.Parl.Sec</t>
  </si>
  <si>
    <t>Department of P</t>
  </si>
  <si>
    <t>1/3-DPS shard svce.-AGS Adv.Pow.Parl.SecDepartment of P</t>
  </si>
  <si>
    <t>237fc01adf7e40fbbc2598cec8d35f54</t>
  </si>
  <si>
    <t>SCAN1415_x000B__x000B_012639_x000B_D_APINV_x000B_AP_INV_x000B_237fc01adf7e40fbbc2598cec8d35f54_x000B_0</t>
  </si>
  <si>
    <t>SF007436.TIF</t>
  </si>
  <si>
    <t>\\senfin1\T1\ScanFiles\Store\SF007436.TIF</t>
  </si>
  <si>
    <t>012639</t>
  </si>
  <si>
    <t>DHOR</t>
  </si>
  <si>
    <t>990725</t>
  </si>
  <si>
    <t>General advice prof.fee prd.17-26/9/14</t>
  </si>
  <si>
    <t>AGS</t>
  </si>
  <si>
    <t>General advice prof.fee prd.17-26/9/14AGS</t>
  </si>
  <si>
    <t>d9a75438ad3445b2924b08dca12cc511</t>
  </si>
  <si>
    <t>SCAN1415_x000B__x000B_012915_x000B_D_APINV_x000B_AP_INV_x000B_d9a75438ad3445b2924b08dca12cc511_x000B_0</t>
  </si>
  <si>
    <t>SF007767.TIF</t>
  </si>
  <si>
    <t>\\senfin1\T1\ScanFiles\Store\SF007767.TIF</t>
  </si>
  <si>
    <t>012915</t>
  </si>
  <si>
    <t>62005529</t>
  </si>
  <si>
    <t>Prof Serv - Parl Dep Award Modernisation</t>
  </si>
  <si>
    <t>Provided 16 Oct to 21 Oct</t>
  </si>
  <si>
    <t>Ashurst Austral</t>
  </si>
  <si>
    <t>Prof Serv - Parl Dep Award ModernisationProvided 16 Oct to 21 OctAshurst Austral</t>
  </si>
  <si>
    <t>e6c5f0b8c6094c84b2fd5e4078118f49</t>
  </si>
  <si>
    <t>SCAN1415_x000B__x000B_012943_x000B_D_APINVP_x000B_AP_INV_PO_x000B_e6c5f0b8c6094c84b2fd5e4078118f49_x000B_0</t>
  </si>
  <si>
    <t>SF007826.TIF</t>
  </si>
  <si>
    <t>PO001416</t>
  </si>
  <si>
    <t>\\senfin1\T1\ScanFiles\Store\SF007826.TIF</t>
  </si>
  <si>
    <t>012943</t>
  </si>
  <si>
    <t>DN004098</t>
  </si>
  <si>
    <t>AR_INV</t>
  </si>
  <si>
    <t>1/4 share of costs 16-21/10/2014</t>
  </si>
  <si>
    <t>Advice re Parl' Dept' Award Mod'</t>
  </si>
  <si>
    <t>1/4 share of costs 16-21/10/2014Advice re Parl' Dept' Award Mod'DHOR</t>
  </si>
  <si>
    <t>AR</t>
  </si>
  <si>
    <t>D_ARINV</t>
  </si>
  <si>
    <t>_x000B__x000B_012928_x000B_D_ARINV_x000B_AR_INV_x000B__x000B_0</t>
  </si>
  <si>
    <t>012928</t>
  </si>
  <si>
    <t>Marion Bartlet</t>
  </si>
  <si>
    <t>DN004099</t>
  </si>
  <si>
    <t>1/4 share costs 16-23/10/2014</t>
  </si>
  <si>
    <t>Dept of Parliam</t>
  </si>
  <si>
    <t>1/4 share costs 16-23/10/2014Advice re Parl' Dept' Award Mod'Dept of Parliam</t>
  </si>
  <si>
    <t>Lisa Kearney</t>
  </si>
  <si>
    <t>DN004100</t>
  </si>
  <si>
    <t>1/4 share costs 16-21/10/14</t>
  </si>
  <si>
    <t>Parliamentary B</t>
  </si>
  <si>
    <t>1/4 share costs 16-21/10/14Advice re Parl' Dept' Award Mod'Parliamentary B</t>
  </si>
  <si>
    <t>Karen Williams</t>
  </si>
  <si>
    <t>176196</t>
  </si>
  <si>
    <t>General advice fee for 3/10/14</t>
  </si>
  <si>
    <t>General advice fee for 3/10/14AGS</t>
  </si>
  <si>
    <t>744d9e79dd6c46c49b53ba3284613aa0</t>
  </si>
  <si>
    <t>SCAN1415_x000B__x000B_013297_x000B_D_APINV_x000B_AP_INV_x000B_744d9e79dd6c46c49b53ba3284613aa0_x000B_0</t>
  </si>
  <si>
    <t>SF020114.pdf</t>
  </si>
  <si>
    <t>\\senfin1\T1\ScanFiles\Store\SF020114.pdf</t>
  </si>
  <si>
    <t>013297</t>
  </si>
  <si>
    <t>62005851</t>
  </si>
  <si>
    <t>Professional Services re Parliamentary</t>
  </si>
  <si>
    <t>Dept Awrd Modernisation-12/12/14-23/1/15</t>
  </si>
  <si>
    <t>Professional Services re ParliamentaryDept Awrd Modernisation-12/12/14-23/1/15Ashurst Austral</t>
  </si>
  <si>
    <t>5edc30c7618a4b8aa70b3557cb1d9a7d</t>
  </si>
  <si>
    <t>SCAN1415_x000B__x000B_013453_x000B_D_APINVP_x000B_AP_INV_PO_x000B_5edc30c7618a4b8aa70b3557cb1d9a7d_x000B_0</t>
  </si>
  <si>
    <t>SF020272.pdf</t>
  </si>
  <si>
    <t>\\senfin1\T1\ScanFiles\Store\SF020272.pdf</t>
  </si>
  <si>
    <t>013453</t>
  </si>
  <si>
    <t>180791</t>
  </si>
  <si>
    <t>Prof fees for Employ &amp; Wrk place Reg Adv</t>
  </si>
  <si>
    <t>To the Senate - 171214</t>
  </si>
  <si>
    <t>Prof fees for Employ &amp; Wrk place Reg AdvTo the Senate - 171214AGS</t>
  </si>
  <si>
    <t>f7111f93ca104be78e71df43896fb708</t>
  </si>
  <si>
    <t>SCAN1415_x000B__x000B_013485_x000B_D_APINV_x000B_AP_INV_x000B_f7111f93ca104be78e71df43896fb708_x000B_0</t>
  </si>
  <si>
    <t>AGS INVOICE 180791.pdf</t>
  </si>
  <si>
    <t>C:\Users\dejesusa\AppData\Local\Temp\AGS INVOICE 180791.pdf</t>
  </si>
  <si>
    <t>013485</t>
  </si>
  <si>
    <t>DN004151</t>
  </si>
  <si>
    <t>1/4 of Ashurst Prof' Fees 12/12-21/01/15</t>
  </si>
  <si>
    <t>Advice re Parl' Dept Awards</t>
  </si>
  <si>
    <t>PBO</t>
  </si>
  <si>
    <t>1/4 of Ashurst Prof' Fees 12/12-21/01/15Advice re Parl' Dept AwardsPBO</t>
  </si>
  <si>
    <t>e46ffeb3c652414ca4609cab082cf97c</t>
  </si>
  <si>
    <t>SCAN1415_x000B__x000B_013466_x000B_D_ARINV_x000B_AR_INV_x000B_e46ffeb3c652414ca4609cab082cf97c_x000B_0</t>
  </si>
  <si>
    <t>Ashurst Australia tax invoice for payment - Januar.msg</t>
  </si>
  <si>
    <t>C:\Users\leemanc\AppData\Local\Temp\Ashurst Australia tax invoice for payment - Januar.msg</t>
  </si>
  <si>
    <t>013466</t>
  </si>
  <si>
    <t>DN004152</t>
  </si>
  <si>
    <t>1/4 of Ashurst Prof' Fees 12/12 -21/015</t>
  </si>
  <si>
    <t>Advice re Parl' Dept Award</t>
  </si>
  <si>
    <t>1/4 of Ashurst Prof' Fees 12/12 -21/015Advice re Parl' Dept AwardDHOR</t>
  </si>
  <si>
    <t>e8f6a31a8ec94938ac37c49c17d7e313</t>
  </si>
  <si>
    <t>SCAN1415_x000B__x000B_013466_x000B_D_ARINV_x000B_AR_INV_x000B_e8f6a31a8ec94938ac37c49c17d7e313_x000B_0</t>
  </si>
  <si>
    <t>Marion Bartlett</t>
  </si>
  <si>
    <t>DN004153</t>
  </si>
  <si>
    <t>DPS</t>
  </si>
  <si>
    <t>1/4 of Ashurst Prof' Fees 12/12-21/01/15Advice re Parl' Dept AwardDPS</t>
  </si>
  <si>
    <t>0f94f59c785c4c30854d6a59debd0f0a</t>
  </si>
  <si>
    <t>SCAN1415_x000B__x000B_013466_x000B_D_ARINV_x000B_AR_INV_x000B_0f94f59c785c4c30854d6a59debd0f0a_x000B_0</t>
  </si>
  <si>
    <t>Leah Edwards</t>
  </si>
  <si>
    <t>62005930</t>
  </si>
  <si>
    <t>Legal Support  prd.28/1 to 20/02/15</t>
  </si>
  <si>
    <t>Parliamentary Service Award</t>
  </si>
  <si>
    <t>Legal Support  prd.28/1 to 20/02/15Parliamentary Service AwardAshurst Austral</t>
  </si>
  <si>
    <t>0373db3557014323b51dc5b042974210</t>
  </si>
  <si>
    <t>SCAN1415_x000B__x000B_013591_x000B_D_APINVP_x000B_AP_INV_PO_x000B_0373db3557014323b51dc5b042974210_x000B_0</t>
  </si>
  <si>
    <t>FW  Ashurst Australia tax invoice - February 2015 - for processing.msg</t>
  </si>
  <si>
    <t>\\HOME1\dejesusa$\SysArea\NexGen\Desktop\FW  Ashurst Australia tax invoice - February 2015 - for processing.msg</t>
  </si>
  <si>
    <t>013591</t>
  </si>
  <si>
    <t>DN004162</t>
  </si>
  <si>
    <t>1/4 share Prof' Fees Ashurst 28/01 to</t>
  </si>
  <si>
    <t>20/2/15. Advice re Parl Dept Award Mod'</t>
  </si>
  <si>
    <t>1/4 share Prof' Fees Ashurst 28/01 to20/2/15. Advice re Parl Dept Award Mod'PBO</t>
  </si>
  <si>
    <t>c74770be694241aaab0f638840fd7bd2</t>
  </si>
  <si>
    <t>SCAN1415_x000B__x000B_013573_x000B_D_ARINV_x000B_AR_INV_x000B_c74770be694241aaab0f638840fd7bd2_x000B_0</t>
  </si>
  <si>
    <t>Ashurst Australia tax invoice - February 2015 - fo.msg</t>
  </si>
  <si>
    <t>C:\Users\leemanc\AppData\Local\Temp\Ashurst Australia tax invoice - February 2015 - fo.msg</t>
  </si>
  <si>
    <t>013573</t>
  </si>
  <si>
    <t>DN004163</t>
  </si>
  <si>
    <t>1/4 share Prof' Fees Ashurst 28/1 to</t>
  </si>
  <si>
    <t>20/2/15</t>
  </si>
  <si>
    <t>1/4 share Prof' Fees Ashurst 28/1 to20/2/15DHOR</t>
  </si>
  <si>
    <t>1fba11ef26d441f4a241251fb4a94880</t>
  </si>
  <si>
    <t>SCAN1415_x000B__x000B_013573_x000B_D_ARINV_x000B_AR_INV_x000B_1fba11ef26d441f4a241251fb4a94880_x000B_0</t>
  </si>
  <si>
    <t>DN004164</t>
  </si>
  <si>
    <t>1/4 share Prof' Fees Ashurst 28/1 to20/2/15DPS</t>
  </si>
  <si>
    <t>c6cdec694f0c4c06816ee805c6f498f9</t>
  </si>
  <si>
    <t>SCAN1415_x000B__x000B_013573_x000B_D_ARINV_x000B_AR_INV_x000B_c6cdec694f0c4c06816ee805c6f498f9_x000B_0</t>
  </si>
  <si>
    <t>DN004165</t>
  </si>
  <si>
    <t>1/4 share costs Ashurst 29/11 - 18/12/13</t>
  </si>
  <si>
    <t>Advice re Parl Dept Awards Modernisation</t>
  </si>
  <si>
    <t>1/4 share costs Ashurst 29/11 - 18/12/13Advice re Parl Dept Awards ModernisationDHOR</t>
  </si>
  <si>
    <t>712b9f1f739140499d624bd08136f0dc</t>
  </si>
  <si>
    <t>SCAN1415_x000B__x000B_013596_x000B_D_ARINV_x000B_AR_INV_x000B_712b9f1f739140499d624bd08136f0dc_x000B_0</t>
  </si>
  <si>
    <t>FW_ Ashurst Australia Tax Invoice December 2013 [B.msg</t>
  </si>
  <si>
    <t>C:\Users\leemanc\AppData\Local\Temp\FW_ Ashurst Australia Tax Invoice December 2013 [B.msg</t>
  </si>
  <si>
    <t>013596</t>
  </si>
  <si>
    <t>DN004166</t>
  </si>
  <si>
    <t>1/4 share costs Ashurst 29/11 - 18/12/13Advice re Parl Dept Awards ModernisationPBO</t>
  </si>
  <si>
    <t>fba55f44dfa144e6aa8c693ee8316850</t>
  </si>
  <si>
    <t>SCAN1415_x000B__x000B_013596_x000B_D_ARINV_x000B_AR_INV_x000B_fba55f44dfa144e6aa8c693ee8316850_x000B_0</t>
  </si>
  <si>
    <t>DN004167</t>
  </si>
  <si>
    <t>1/4 share costs Ashurst 29/11 - 18/12/13Advice re Parl Dept Awards ModernisationDPS</t>
  </si>
  <si>
    <t>6f9a34f4ce4f49aeb85cf0f0b5e25b86</t>
  </si>
  <si>
    <t>SCAN1415_x000B__x000B_013596_x000B_D_ARINV_x000B_AR_INV_x000B_6f9a34f4ce4f49aeb85cf0f0b5e25b86_x000B_0</t>
  </si>
  <si>
    <t>CN000169</t>
  </si>
  <si>
    <t>AR_CRNOTE</t>
  </si>
  <si>
    <t>Duplicate invoice</t>
  </si>
  <si>
    <t>Duplicate invoiceDPS</t>
  </si>
  <si>
    <t>D_CRNOTE</t>
  </si>
  <si>
    <t>eef91df7f1354971b2e0fe7d6b66cf41</t>
  </si>
  <si>
    <t>SCAN1415_x000B__x000B_013604_x000B_D_CRNOTE_x000B_AR_CRNOTE_x000B_eef91df7f1354971b2e0fe7d6b66cf41_x000B_0</t>
  </si>
  <si>
    <t>FW_ Senate Invoice for Ashurst costs [SEC=UNCLASSI.msg</t>
  </si>
  <si>
    <t>C:\Users\leemanc\AppData\Local\Temp\FW_ Senate Invoice for Ashurst costs [SEC=UNCLASSI.msg</t>
  </si>
  <si>
    <t>013604</t>
  </si>
  <si>
    <t>CN000170</t>
  </si>
  <si>
    <t>Duplicate invoicePBO</t>
  </si>
  <si>
    <t>064c39587d0e499eafbd53280c6e5652</t>
  </si>
  <si>
    <t>SCAN1415_x000B__x000B_013604_x000B_D_CRNOTE_x000B_AR_CRNOTE_x000B_064c39587d0e499eafbd53280c6e5652_x000B_0</t>
  </si>
  <si>
    <t>CN000171</t>
  </si>
  <si>
    <t>Duplicate invoiceDHOR</t>
  </si>
  <si>
    <t>26611e4a74224496a36549f55013aa03</t>
  </si>
  <si>
    <t>SCAN1415_x000B__x000B_013604_x000B_D_CRNOTE_x000B_AR_CRNOTE_x000B_26611e4a74224496a36549f55013aa03_x000B_0</t>
  </si>
  <si>
    <t>CN000172</t>
  </si>
  <si>
    <t>ffe0aacdf82b4efc82e34cd845e6888e</t>
  </si>
  <si>
    <t>SCAN1415_x000B__x000B_013604_x000B_D_CRNOTE_x000B_AR_CRNOTE_x000B_ffe0aacdf82b4efc82e34cd845e6888e_x000B_0</t>
  </si>
  <si>
    <t>CN000173</t>
  </si>
  <si>
    <t>9e2e4ea4bd644496925ee093e4f61145</t>
  </si>
  <si>
    <t>SCAN1415_x000B__x000B_013604_x000B_D_CRNOTE_x000B_AR_CRNOTE_x000B_9e2e4ea4bd644496925ee093e4f61145_x000B_0</t>
  </si>
  <si>
    <t>CN000174</t>
  </si>
  <si>
    <t>Duplicate invoicel</t>
  </si>
  <si>
    <t>Duplicate invoicelPBO</t>
  </si>
  <si>
    <t>f1db78a5d96042aea163e3a5d70a9940</t>
  </si>
  <si>
    <t>SCAN1415_x000B__x000B_013604_x000B_D_CRNOTE_x000B_AR_CRNOTE_x000B_f1db78a5d96042aea163e3a5d70a9940_x000B_0</t>
  </si>
  <si>
    <t>DN004172</t>
  </si>
  <si>
    <t>1/4 share Fees Ashurst 25/10 - 27/11/13</t>
  </si>
  <si>
    <t>1/4 share Fees Ashurst 25/10 - 27/11/13Advice re Parl' Dept' Award Mod'DPS</t>
  </si>
  <si>
    <t>a4b36b50a2da403eaea392aa70c4bcca</t>
  </si>
  <si>
    <t>SCAN1415_x000B__x000B_013600_x000B_D_ARINV_x000B_AR_INV_x000B_a4b36b50a2da403eaea392aa70c4bcca_x000B_0</t>
  </si>
  <si>
    <t>FW_ Ashurst Australia Tax Invoice November 2013 - .msg</t>
  </si>
  <si>
    <t>C:\Users\leemanc\AppData\Local\Temp\FW_ Ashurst Australia Tax Invoice November 2013 - .msg</t>
  </si>
  <si>
    <t>013600</t>
  </si>
  <si>
    <t>DN004173</t>
  </si>
  <si>
    <t>1/4 share fees Ashurst 25/10 - 27/11/13</t>
  </si>
  <si>
    <t>1/4 share fees Ashurst 25/10 - 27/11/13Advice re Parl' Dept' Award Mod'DHOR</t>
  </si>
  <si>
    <t>4adc1152acb14693bd7d350385081793</t>
  </si>
  <si>
    <t>SCAN1415_x000B__x000B_013600_x000B_D_ARINV_x000B_AR_INV_x000B_4adc1152acb14693bd7d350385081793_x000B_0</t>
  </si>
  <si>
    <t>DN004174</t>
  </si>
  <si>
    <t>1/4 share fees Ashurst 25/10 - 27/11/13Advice re Parl' Dept' Award Mod'PBO</t>
  </si>
  <si>
    <t>8037579de3ba4e639cf37876a8678e43</t>
  </si>
  <si>
    <t>SCAN1415_x000B__x000B_013600_x000B_D_ARINV_x000B_AR_INV_x000B_8037579de3ba4e639cf37876a8678e43_x000B_0</t>
  </si>
  <si>
    <t>62005584</t>
  </si>
  <si>
    <t>Gen.Employ.svces for 3/09/2014</t>
  </si>
  <si>
    <t>Meeting - review material Parl Serv Act</t>
  </si>
  <si>
    <t>Gen.Employ.svces for 3/09/2014Meeting - review material Parl Serv ActAshurst Austral</t>
  </si>
  <si>
    <t>63149d3fb058468cb3d48a48989f5a21</t>
  </si>
  <si>
    <t>SCAN1415_x000B__x000B_013786_x000B_D_APINV_x000B_AP_INV_x000B_63149d3fb058468cb3d48a48989f5a21_x000B_0</t>
  </si>
  <si>
    <t>FW  Ashurst Australia Tax Invoice October 2014  BD-CM FID2927151 .msg</t>
  </si>
  <si>
    <t>\\HOME1\dejesusa$\SysArea\NexGen\Desktop\FW  Ashurst Australia Tax Invoice October 2014  BD-CM FID2927151 .msg</t>
  </si>
  <si>
    <t>013786</t>
  </si>
  <si>
    <t>185763</t>
  </si>
  <si>
    <t>Employment Advice prd.16-25 Feb 2015</t>
  </si>
  <si>
    <t>Employment Advice prd.16-25 Feb 2015AGS</t>
  </si>
  <si>
    <t>68aa2f3242db4937a88e09f26ddf0cbc</t>
  </si>
  <si>
    <t>SCAN1415_x000B__x000B_013781_x000B_D_APINV_x000B_AP_INV_x000B_68aa2f3242db4937a88e09f26ddf0cbc_x000B_0</t>
  </si>
  <si>
    <t>FW  Payment of invoice - AGS.msg</t>
  </si>
  <si>
    <t>\\HOME1\dejesusa$\SysArea\NexGen\Desktop\FW  Payment of invoice - AGS.msg</t>
  </si>
  <si>
    <t>013781</t>
  </si>
  <si>
    <t>013900</t>
  </si>
  <si>
    <t>62006198</t>
  </si>
  <si>
    <t>Legal Support for the development of the</t>
  </si>
  <si>
    <t>Parliamentary Service Award (costs poss</t>
  </si>
  <si>
    <t>Legal Support for the development of theParliamentary Service Award (costs possAshurst Austral</t>
  </si>
  <si>
    <t>5962d4bb5d6d4db089b818ab8f2697b6</t>
  </si>
  <si>
    <t>SCAN1415_x000B__x000B_013900_x000B_D_APINVP_x000B_AP_INV_PO_x000B_5962d4bb5d6d4db089b818ab8f2697b6_x000B_0</t>
  </si>
  <si>
    <t>Parliamentary Departments Staff Award - invoice from February to April 2015.msg</t>
  </si>
  <si>
    <t>\\HOME1\dejesusa$\SysArea\NexGen\Desktop\Parliamentary Departments Staff Award - invoice from February to April 2015.msg</t>
  </si>
  <si>
    <t>192400</t>
  </si>
  <si>
    <t>MS NR - Employment advice-prd.15/04/15</t>
  </si>
  <si>
    <t>MS NR - Employment advice-prd.15/04/15AGS</t>
  </si>
  <si>
    <t>a596a54bb1a44d699b635533d0fdb3a1</t>
  </si>
  <si>
    <t>SCAN1415_x000B__x000B_013966_x000B_D_APINV_x000B_AP_INV_x000B_a596a54bb1a44d699b635533d0fdb3a1_x000B_0</t>
  </si>
  <si>
    <t>FW  Invoice for payment.msg</t>
  </si>
  <si>
    <t>\\HOME1\dejesusa$\SysArea\NexGen\Desktop\FW  Invoice for payment.msg</t>
  </si>
  <si>
    <t>013966</t>
  </si>
  <si>
    <t>62006044</t>
  </si>
  <si>
    <t>Legal Support prd.25/02/15 to 26/03/15</t>
  </si>
  <si>
    <t>Re-Parl.Dept Award Modernisation</t>
  </si>
  <si>
    <t>Legal Support prd.25/02/15 to 26/03/15Re-Parl.Dept Award ModernisationAshurst Austral</t>
  </si>
  <si>
    <t>3e151f0d58bd49f5b7d998c22c983ddf</t>
  </si>
  <si>
    <t>SCAN1415_x000B__x000B_014066_x000B_D_APINVP_x000B_AP_INV_PO_x000B_3e151f0d58bd49f5b7d998c22c983ddf_x000B_0</t>
  </si>
  <si>
    <t>Invoice for processing - Award modernisation work.msg</t>
  </si>
  <si>
    <t>\\HOME1\dejesusa$\SysArea\NexGen\Desktop\Invoice for processing - Award modernisation work.msg</t>
  </si>
  <si>
    <t>014066</t>
  </si>
  <si>
    <t>62006208</t>
  </si>
  <si>
    <t>Svces for Gen. Employment Advice</t>
  </si>
  <si>
    <t>period 14/05/15 to 21/05/15</t>
  </si>
  <si>
    <t>Svces for Gen. Employment Adviceperiod 14/05/15 to 21/05/15Ashurst Austral</t>
  </si>
  <si>
    <t>cb57665ca24745528469515f9568bfba</t>
  </si>
  <si>
    <t>SCAN1415_x000B__x000B_014013_x000B_D_APINV_x000B_AP_INV_x000B_cb57665ca24745528469515f9568bfba_x000B_0</t>
  </si>
  <si>
    <t>FW  Ashurst Australia Tax Invoice May 2015  BD-CM FID3041385 .msg</t>
  </si>
  <si>
    <t>\\HOME1\dejesusa$\SysArea\NexGen\Desktop\FW  Ashurst Australia Tax Invoice May 2015  BD-CM FID3041385 .msg</t>
  </si>
  <si>
    <t>014013</t>
  </si>
  <si>
    <t>62006230</t>
  </si>
  <si>
    <t>Legal svces.prd.7/5/15-13/5/15 re-</t>
  </si>
  <si>
    <t>Legal svces.prd.7/5/15-13/5/15 re-Parliamentary Service Award (costs possAshurst Austral</t>
  </si>
  <si>
    <t>ebfc3b6479024c72becf0a1946e1e93f</t>
  </si>
  <si>
    <t>SCAN1415_x000B__x000B_014050_x000B_D_APINVP_x000B_AP_INV_PO_x000B_ebfc3b6479024c72becf0a1946e1e93f_x000B_0</t>
  </si>
  <si>
    <t>Ashurst Australia Tax Invoice - Aaward Modernisation - May 2015.msg</t>
  </si>
  <si>
    <t>\\HOME1\dejesusa$\SysArea\NexGen\Desktop\Ashurst Australia Tax Invoice - Aaward Modernisation - May 2015.msg</t>
  </si>
  <si>
    <t>014050</t>
  </si>
  <si>
    <t>DN004238</t>
  </si>
  <si>
    <t>1/4 share fees Ashurst 24/3 - 27/4/15</t>
  </si>
  <si>
    <t>1/4 share fees Ashurst 24/3 - 27/4/15Advice re Parl' Dept' Award Mod'PBO</t>
  </si>
  <si>
    <t>b70bd52c29514afaa313bf219c904d99</t>
  </si>
  <si>
    <t>SCAN1415_x000B__x000B_014028_x000B_D_ARINV_x000B_AR_INV_x000B_b70bd52c29514afaa313bf219c904d99_x000B_0</t>
  </si>
  <si>
    <t>SSF091P02150605114700.pdf</t>
  </si>
  <si>
    <t>C:\Users\leemanc\AppData\Local\Temp\SSF091P02150605114700.pdf</t>
  </si>
  <si>
    <t>014028</t>
  </si>
  <si>
    <t>DN004239</t>
  </si>
  <si>
    <t>1/4 share fees Ashurst 24/3 - 27/4/15Advice re Parl' Dept' Award Mod'DHOR</t>
  </si>
  <si>
    <t>7750d0fae2624a4ab1a757b079ef67be</t>
  </si>
  <si>
    <t>SCAN1415_x000B__x000B_014028_x000B_D_ARINV_x000B_AR_INV_x000B_7750d0fae2624a4ab1a757b079ef67be_x000B_0</t>
  </si>
  <si>
    <t>DN004240</t>
  </si>
  <si>
    <t>1/4 share fees Ashurst 24/3 - 27/4/15Advice re Parl' Dept' Award Mod'DPS</t>
  </si>
  <si>
    <t>9f9f3d071c084c41a28e4cb531c5783e</t>
  </si>
  <si>
    <t>SCAN1415_x000B__x000B_014028_x000B_D_ARINV_x000B_AR_INV_x000B_9f9f3d071c084c41a28e4cb531c5783e_x000B_0</t>
  </si>
  <si>
    <t>FW_ Parliamentary Departments Staff Award - invoic.msg</t>
  </si>
  <si>
    <t>C:\Users\leemanc\AppData\Local\Temp\FW_ Parliamentary Departments Staff Award - invoic.msg</t>
  </si>
  <si>
    <t>DN004252</t>
  </si>
  <si>
    <t>1/4 share fees Ashurst 25/2 to 26/3/15</t>
  </si>
  <si>
    <t>1/4 share fees Ashurst 25/2 to 26/3/15PBO</t>
  </si>
  <si>
    <t>70ebe14216e24eb58263331e1641c5c3</t>
  </si>
  <si>
    <t>SCAN1415_x000B__x000B_014078_x000B_D_ARINV_x000B_AR_INV_x000B_70ebe14216e24eb58263331e1641c5c3_x000B_0</t>
  </si>
  <si>
    <t>FW_ Invoice for processing - Award modernisation w.msg</t>
  </si>
  <si>
    <t>C:\Users\leemanc\AppData\Local\Temp\FW_ Invoice for processing - Award modernisation w.msg</t>
  </si>
  <si>
    <t>014078</t>
  </si>
  <si>
    <t>DN004253</t>
  </si>
  <si>
    <t>1/4 share fees Ashurst 25/2 to 26/3/15DHOR</t>
  </si>
  <si>
    <t>9d284bf8ec134b5c92ca6c86423ecef3</t>
  </si>
  <si>
    <t>SCAN1415_x000B__x000B_014078_x000B_D_ARINV_x000B_AR_INV_x000B_9d284bf8ec134b5c92ca6c86423ecef3_x000B_0</t>
  </si>
  <si>
    <t>DN004254</t>
  </si>
  <si>
    <t>1/4 share fees Ashurst 25/2 to 26/3/15DPS</t>
  </si>
  <si>
    <t>61a3488977224fca97e46fcb13c155c5</t>
  </si>
  <si>
    <t>SCAN1415_x000B__x000B_014078_x000B_D_ARINV_x000B_AR_INV_x000B_61a3488977224fca97e46fcb13c155c5_x000B_0</t>
  </si>
  <si>
    <t>PJ000352</t>
  </si>
  <si>
    <t>PRIOR_JNL</t>
  </si>
  <si>
    <t>PRIOR_JN</t>
  </si>
  <si>
    <t>0d0d0de79a604282b83ba955ff4256b7</t>
  </si>
  <si>
    <t>_x000B__x000B_014252_x000B_PRIOR_JN_x000B_PRIOR_JNL_x000B_0d0d0de79a604282b83ba955ff4256b7_x000B_0</t>
  </si>
  <si>
    <t>Accrued Expenses.xls</t>
  </si>
  <si>
    <t>\\Home1\sen00050\External Reporting\Financial_Statements\2014-2015\2. Suppliers\Accrued Expenses.xls</t>
  </si>
  <si>
    <t>014252</t>
  </si>
  <si>
    <t>Dept Award Modernisation 4-9 June 2012</t>
  </si>
  <si>
    <t>Ashurst Australia</t>
  </si>
  <si>
    <t>Dept Award Modernisation 4-9 June 2012PO001416Ashurst Australia</t>
  </si>
  <si>
    <t>1/4 share of Parl' Dept' Award mod' work</t>
  </si>
  <si>
    <t>1/4 share of Parl' Dept' Award mod' workPO001416PBO</t>
  </si>
  <si>
    <t>1/4 share Parl' Dept' Award mod' work</t>
  </si>
  <si>
    <t>1/4 share Parl' Dept' Award mod' workDHOR</t>
  </si>
  <si>
    <t>1/4 share Parl' Dept' Award mod' workDPS</t>
  </si>
  <si>
    <t>1/4 share Parl' Dept' Award mod' workPBO</t>
  </si>
  <si>
    <t>DLA Piper</t>
  </si>
  <si>
    <t>Updated on 30-Aug-2017 11:08:04 by user HALLM - Refresh took 0.402 secs</t>
  </si>
  <si>
    <t>Maddocks</t>
  </si>
  <si>
    <t>Legal Services Expenditure Report 2016/17</t>
  </si>
  <si>
    <r>
      <t xml:space="preserve">All figures should be </t>
    </r>
    <r>
      <rPr>
        <b/>
        <i/>
        <u/>
        <sz val="12"/>
        <color indexed="10"/>
        <rFont val="Arial"/>
        <family val="2"/>
      </rPr>
      <t>exclusive</t>
    </r>
    <r>
      <rPr>
        <b/>
        <i/>
        <sz val="12"/>
        <color indexed="10"/>
        <rFont val="Arial"/>
        <family val="2"/>
      </rPr>
      <t xml:space="preserve"> of GST
Please return this form in Excel format</t>
    </r>
  </si>
  <si>
    <t>Totals</t>
  </si>
  <si>
    <t>Total (External + Internal) Expenditure</t>
  </si>
  <si>
    <t>Total Internal Legal Services Expenditure</t>
  </si>
  <si>
    <t>Total External Legal Services Expenditure</t>
  </si>
  <si>
    <t xml:space="preserve">Summary of External Legal Services Expenditure </t>
  </si>
  <si>
    <t>Total value of briefs to Counsel</t>
  </si>
  <si>
    <t>Total value of disbursements (excluding counsel)</t>
  </si>
  <si>
    <t>Total value of professional fees paid</t>
  </si>
  <si>
    <t>Counsel</t>
  </si>
  <si>
    <t>Number of direct briefs to male Counsel</t>
  </si>
  <si>
    <t>Number of direct briefs to female Counsel</t>
  </si>
  <si>
    <t>Total number of direct briefs to counsel</t>
  </si>
  <si>
    <t>Number of indirect briefs to male counsel</t>
  </si>
  <si>
    <t>Number of indirect briefs to female counsel</t>
  </si>
  <si>
    <t>Total number of indirect briefs to counsel</t>
  </si>
  <si>
    <t>For information only: Total number of briefs to male counsel</t>
  </si>
  <si>
    <t>For information only: Total number of briefs to female counsel</t>
  </si>
  <si>
    <t>For information only: Total number of briefs to counsel</t>
  </si>
  <si>
    <t>Total value of direct briefs to male counsel</t>
  </si>
  <si>
    <t>Total value of direct briefs to female counsel</t>
  </si>
  <si>
    <t>Total value of direct briefs to counsel</t>
  </si>
  <si>
    <t>Total value of indirect briefs to male counsel</t>
  </si>
  <si>
    <t>Total value of indirect briefs to female counsel</t>
  </si>
  <si>
    <t>Total value of indirect briefs to counsel</t>
  </si>
  <si>
    <t>For information only: Total value of briefs to male counsel</t>
  </si>
  <si>
    <t>For information only: Total value of briefs to female counsel</t>
  </si>
  <si>
    <t>For information only: Total value of briefs to counsel</t>
  </si>
  <si>
    <t>Professional Fees</t>
  </si>
  <si>
    <t>ACA Lawyers Pty Ltd</t>
  </si>
  <si>
    <t>Addisons</t>
  </si>
  <si>
    <t xml:space="preserve">Aitken Partners </t>
  </si>
  <si>
    <t xml:space="preserve">Allen &amp; Overy </t>
  </si>
  <si>
    <t>Allens</t>
  </si>
  <si>
    <t>Ally Group Pty Ltd</t>
  </si>
  <si>
    <t>ARETE Group</t>
  </si>
  <si>
    <t>Arnold Bloch Leibler</t>
  </si>
  <si>
    <t>Ashurst</t>
  </si>
  <si>
    <t>Atanaskovic Hartnell</t>
  </si>
  <si>
    <t>Aulich Civil Law</t>
  </si>
  <si>
    <t>Australian Business Lawyers &amp; Advisors</t>
  </si>
  <si>
    <t>Australian Government Solicitor</t>
  </si>
  <si>
    <t>Baker &amp; McKenzie</t>
  </si>
  <si>
    <t>Balazs Lazanas &amp; Welch LLP</t>
  </si>
  <si>
    <t>Banki Haddock Fiora</t>
  </si>
  <si>
    <t>Bartier Perry</t>
  </si>
  <si>
    <t>Beaumont Law</t>
  </si>
  <si>
    <t>Bird &amp; Bird</t>
  </si>
  <si>
    <t xml:space="preserve">Bowden McCormack </t>
  </si>
  <si>
    <t>Bradley Allen Love Lawyers</t>
  </si>
  <si>
    <t>BT (Bruce Thomas) Lawyers</t>
  </si>
  <si>
    <t>Canberra GHM Pty Ltd t/as McInnes Wilson Lawyers</t>
  </si>
  <si>
    <t>CBP Pty Ltd t/as CBP Lawyers</t>
  </si>
  <si>
    <t>Chamberlains Law Firm</t>
  </si>
  <si>
    <t>Church and Grace</t>
  </si>
  <si>
    <t>Clayton Utz</t>
  </si>
  <si>
    <t>Clifford Chance</t>
  </si>
  <si>
    <t>Clyde &amp; Co</t>
  </si>
  <si>
    <t>Colin Biggers &amp; Paisley t/as CBP Lawyers</t>
  </si>
  <si>
    <t>Cooper Grace Ward Lawyers</t>
  </si>
  <si>
    <t xml:space="preserve">Cornwall Stodart </t>
  </si>
  <si>
    <t>Corrs Chambers Westgarth</t>
  </si>
  <si>
    <t>Cozens Johansen Lawyers Pty Ltd</t>
  </si>
  <si>
    <t>Craddock Murray Neumann Lawyers</t>
  </si>
  <si>
    <t>Culshaw Miller Lawyers</t>
  </si>
  <si>
    <t>Curwoods Lawyers</t>
  </si>
  <si>
    <t>Davies Collison Cave</t>
  </si>
  <si>
    <t>de Mestre and Company</t>
  </si>
  <si>
    <t>Dentons Australia Pty Ltd (formerly Gadens Lawyers Sydney)</t>
  </si>
  <si>
    <t>DFC Legal t/as Davis Faulkner Lawyers and Lawyerbank</t>
  </si>
  <si>
    <t>DibbsBarker (NSW &amp; QLD)</t>
  </si>
  <si>
    <t>DW Fox Tucker Lawyers</t>
  </si>
  <si>
    <t>Eakin McCaffery Cox</t>
  </si>
  <si>
    <t>Elringtons Lawyers</t>
  </si>
  <si>
    <t>FAL Lawyers</t>
  </si>
  <si>
    <t>FCB Group</t>
  </si>
  <si>
    <t>Finlaysons</t>
  </si>
  <si>
    <t>Fisher Jeffries</t>
  </si>
  <si>
    <t>FOI Solutions</t>
  </si>
  <si>
    <t>Franklin Athanasellis Cullen Employment Lawyers</t>
  </si>
  <si>
    <t>Gadens Lawyers Brisbane</t>
  </si>
  <si>
    <t>Gadens Lawyers Melbourne</t>
  </si>
  <si>
    <t>Gilbert + Tobin</t>
  </si>
  <si>
    <t>Grace Lawyers</t>
  </si>
  <si>
    <t>Greenwoods and Herbert Smith Freehills</t>
  </si>
  <si>
    <t>Griffin Legal</t>
  </si>
  <si>
    <t>Griffith Hack (IP specialist)</t>
  </si>
  <si>
    <t>Hall &amp; Wilcox</t>
  </si>
  <si>
    <t>Harmers Workplace Lawyers</t>
  </si>
  <si>
    <t>Harris Carlson</t>
  </si>
  <si>
    <t>HBA Legal Pty Ltd</t>
  </si>
  <si>
    <t>Henry Davis York</t>
  </si>
  <si>
    <t>Herbert Smith Freehills</t>
  </si>
  <si>
    <t>Hicksons</t>
  </si>
  <si>
    <t>Hive Legal</t>
  </si>
  <si>
    <t xml:space="preserve">Hogan Lovells </t>
  </si>
  <si>
    <t xml:space="preserve">Holding Redlich </t>
  </si>
  <si>
    <t>Holman Fenwick Willan</t>
  </si>
  <si>
    <t>Holman Webb Lawyers</t>
  </si>
  <si>
    <t>HopgoodGanim</t>
  </si>
  <si>
    <t>HR Legal</t>
  </si>
  <si>
    <t>Hunt &amp; Hunt Lawyers (NSW)</t>
  </si>
  <si>
    <t>Hunt &amp; Hunt Victoria</t>
  </si>
  <si>
    <t>Hutchinson Legal</t>
  </si>
  <si>
    <t>HWL Ebsworth Lawyers</t>
  </si>
  <si>
    <t>Hynes Legal</t>
  </si>
  <si>
    <t>Jackson McDonald</t>
  </si>
  <si>
    <t>Johnson Winter &amp; Slattery</t>
  </si>
  <si>
    <t xml:space="preserve">Jones Day </t>
  </si>
  <si>
    <t>Jones Harley Toole</t>
  </si>
  <si>
    <t>Justitia</t>
  </si>
  <si>
    <t>K&amp;L Gates</t>
  </si>
  <si>
    <t>Kaden Boriss</t>
  </si>
  <si>
    <t xml:space="preserve">Kamy Saeedi Lawyers </t>
  </si>
  <si>
    <t>Katemaru Legal and Investigation</t>
  </si>
  <si>
    <t>Kelly Hazell Quill</t>
  </si>
  <si>
    <t>Kemp &amp; Co Lawyers</t>
  </si>
  <si>
    <t>Kemp Strang</t>
  </si>
  <si>
    <t xml:space="preserve">Kennedys </t>
  </si>
  <si>
    <t>Keypoint Law</t>
  </si>
  <si>
    <t xml:space="preserve">King &amp; Wood Mallesons </t>
  </si>
  <si>
    <t>Kinsman Legal</t>
  </si>
  <si>
    <t>Lander &amp; Rogers</t>
  </si>
  <si>
    <t>Lavan Legal</t>
  </si>
  <si>
    <t>Lawlab</t>
  </si>
  <si>
    <t>Lehmann Snell Lawyers (formerly Stirling Henry Legal Solutions)</t>
  </si>
  <si>
    <t>Littles Lawyers</t>
  </si>
  <si>
    <t>Lobban McNally Lawyers</t>
  </si>
  <si>
    <t>M+K Lawyers</t>
  </si>
  <si>
    <t>Makinson &amp; d’Apice Lawyers</t>
  </si>
  <si>
    <t>Marque Lawyers</t>
  </si>
  <si>
    <t>Matthews Folbigg Lawyers</t>
  </si>
  <si>
    <t>Maurice Blackburn</t>
  </si>
  <si>
    <t>McCullough Robertson</t>
  </si>
  <si>
    <t xml:space="preserve">McInnes Wilson Lawyers </t>
  </si>
  <si>
    <t>Megan Dyson</t>
  </si>
  <si>
    <t xml:space="preserve">Meridian Lawyers </t>
  </si>
  <si>
    <t>Meyer Vandenberg Pty Ltd t/as Meyer Vandenberg and MV Presence</t>
  </si>
  <si>
    <t>Mills Oakley Lawyers</t>
  </si>
  <si>
    <t>Milton Graham Lawyers (Milton Graham Lawyers Pty Ltd &amp; Milton Graham Lawyers SA Pty Ltd )</t>
  </si>
  <si>
    <t>Minter Ellison Lawyers</t>
  </si>
  <si>
    <t>Moray &amp; Agnew Lawyers</t>
  </si>
  <si>
    <t>Moulis Legal</t>
  </si>
  <si>
    <t xml:space="preserve">MSP Legal </t>
  </si>
  <si>
    <t>Norton Rose Fulbright</t>
  </si>
  <si>
    <t>Piper Alderman</t>
  </si>
  <si>
    <t xml:space="preserve">PricewaterhouseCoopers </t>
  </si>
  <si>
    <t>Proximity Legal</t>
  </si>
  <si>
    <t xml:space="preserve">Quinn Emanuel Urquhart &amp; Sullivan </t>
  </si>
  <si>
    <t xml:space="preserve">Rallis Legal </t>
  </si>
  <si>
    <t>RG Ram Pty Ltd</t>
  </si>
  <si>
    <t>Roberts Nehmer McKee Lawyers</t>
  </si>
  <si>
    <t>Rodgers Barnes &amp; Green</t>
  </si>
  <si>
    <t>Rostron Carlyle Solicitors</t>
  </si>
  <si>
    <t xml:space="preserve">Russell Kennedy </t>
  </si>
  <si>
    <t>Salvos Legal</t>
  </si>
  <si>
    <t xml:space="preserve">Seyfarth Shaw Australia </t>
  </si>
  <si>
    <t>Sharon Rowe Pty Ltd</t>
  </si>
  <si>
    <t xml:space="preserve">Simpsons Solicitors </t>
  </si>
  <si>
    <t>Snedden Hall &amp; Gallop</t>
  </si>
  <si>
    <t>Sparke Helmore</t>
  </si>
  <si>
    <t>Squire Patton Boggs</t>
  </si>
  <si>
    <t>SRB Legal</t>
  </si>
  <si>
    <t>Switch Legal</t>
  </si>
  <si>
    <t xml:space="preserve">Terri Janke and Company </t>
  </si>
  <si>
    <t>Thompson Cooper Lawyers Pty Ltd</t>
  </si>
  <si>
    <t>Thomson Geer</t>
  </si>
  <si>
    <t>TressCox Lawyers</t>
  </si>
  <si>
    <t>TurksLegal</t>
  </si>
  <si>
    <t xml:space="preserve">Ward Keller </t>
  </si>
  <si>
    <t xml:space="preserve">Waterhouse Lawyers </t>
  </si>
  <si>
    <t>Webb Henderson</t>
  </si>
  <si>
    <t>William Roberts Lawyers</t>
  </si>
  <si>
    <t>Wilson/Ryan/Grose Lawyers</t>
  </si>
  <si>
    <t>Wisewould Mahony</t>
  </si>
  <si>
    <t>Other government legal service providers</t>
  </si>
  <si>
    <t>Attorney-General's Department</t>
  </si>
  <si>
    <t>Department of Foreign Affairs and Trade</t>
  </si>
  <si>
    <t>Office of Parliamentary Counsel</t>
  </si>
  <si>
    <t>Other: (please specify)</t>
  </si>
  <si>
    <t>Other non-LSMUL firms</t>
  </si>
  <si>
    <t>Overseas firms (single total figure, individual firm names not required)</t>
  </si>
  <si>
    <t>Commentary</t>
  </si>
  <si>
    <t>Please outline any analysis you wish to provide relating to the expenditure figures provided above (optional to complete)</t>
  </si>
  <si>
    <r>
      <t>[</t>
    </r>
    <r>
      <rPr>
        <b/>
        <sz val="12"/>
        <color indexed="10"/>
        <rFont val="Arial"/>
        <family val="2"/>
      </rPr>
      <t>Department of the Senate</t>
    </r>
    <r>
      <rPr>
        <b/>
        <sz val="12"/>
        <color indexed="8"/>
        <rFont val="Arial"/>
        <family val="2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</si>
</sst>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#,##0.00;\(#,##0.00\)"/>
    <numFmt numFmtId="165" formatCode="d/mm/yyyy;@"/>
  </numFmts>
  <fonts count="42" x14ac:knownFonts="1">
    <font>
      <sz val="10"/>
      <name val="Arial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14"/>
      <color indexed="9"/>
      <name val="Arial"/>
      <family val="2"/>
    </font>
    <font>
      <b/>
      <sz val="8"/>
      <color indexed="1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i/>
      <sz val="8"/>
      <name val="Calibri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i/>
      <sz val="12"/>
      <color rgb="FFFF0000"/>
      <name val="Arial"/>
      <family val="2"/>
    </font>
    <font>
      <b/>
      <i/>
      <u/>
      <sz val="12"/>
      <color indexed="10"/>
      <name val="Arial"/>
      <family val="2"/>
    </font>
    <font>
      <b/>
      <i/>
      <sz val="12"/>
      <color indexed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</cellStyleXfs>
  <cellXfs count="168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2" fillId="3" borderId="0" xfId="0" applyFont="1" applyFill="1"/>
    <xf numFmtId="0" fontId="1" fillId="2" borderId="0" xfId="0" applyFont="1" applyFill="1"/>
    <xf numFmtId="0" fontId="0" fillId="3" borderId="0" xfId="0" quotePrefix="1" applyFill="1"/>
    <xf numFmtId="0" fontId="0" fillId="0" borderId="0" xfId="0" quotePrefix="1"/>
    <xf numFmtId="0" fontId="3" fillId="0" borderId="0" xfId="0" applyFont="1" applyFill="1" applyBorder="1"/>
    <xf numFmtId="0" fontId="3" fillId="0" borderId="0" xfId="0" applyFont="1" applyAlignment="1">
      <alignment horizontal="center"/>
    </xf>
    <xf numFmtId="15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left"/>
    </xf>
    <xf numFmtId="18" fontId="3" fillId="0" borderId="0" xfId="0" applyNumberFormat="1" applyFon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Fill="1" applyBorder="1" applyAlignment="1"/>
    <xf numFmtId="18" fontId="0" fillId="0" borderId="0" xfId="0" applyNumberFormat="1"/>
    <xf numFmtId="0" fontId="3" fillId="0" borderId="0" xfId="0" applyFont="1" applyBorder="1"/>
    <xf numFmtId="0" fontId="3" fillId="0" borderId="0" xfId="0" applyFont="1"/>
    <xf numFmtId="164" fontId="3" fillId="0" borderId="1" xfId="0" applyNumberFormat="1" applyFont="1" applyBorder="1"/>
    <xf numFmtId="0" fontId="3" fillId="2" borderId="2" xfId="0" applyFont="1" applyFill="1" applyBorder="1"/>
    <xf numFmtId="0" fontId="0" fillId="2" borderId="3" xfId="0" applyFill="1" applyBorder="1"/>
    <xf numFmtId="0" fontId="2" fillId="4" borderId="0" xfId="0" applyFont="1" applyFill="1" applyBorder="1"/>
    <xf numFmtId="0" fontId="6" fillId="4" borderId="0" xfId="0" applyFont="1" applyFill="1" applyBorder="1"/>
    <xf numFmtId="0" fontId="0" fillId="4" borderId="0" xfId="0" applyFill="1" applyBorder="1"/>
    <xf numFmtId="0" fontId="1" fillId="4" borderId="0" xfId="0" applyFont="1" applyFill="1" applyBorder="1"/>
    <xf numFmtId="0" fontId="2" fillId="3" borderId="0" xfId="0" applyFont="1" applyFill="1" applyBorder="1"/>
    <xf numFmtId="0" fontId="6" fillId="3" borderId="0" xfId="0" applyFont="1" applyFill="1" applyBorder="1"/>
    <xf numFmtId="0" fontId="0" fillId="3" borderId="0" xfId="0" applyFill="1" applyBorder="1"/>
    <xf numFmtId="0" fontId="1" fillId="3" borderId="0" xfId="0" applyFont="1" applyFill="1" applyBorder="1"/>
    <xf numFmtId="0" fontId="6" fillId="3" borderId="0" xfId="0" quotePrefix="1" applyFont="1" applyFill="1" applyBorder="1"/>
    <xf numFmtId="0" fontId="6" fillId="2" borderId="0" xfId="0" applyFont="1" applyFill="1"/>
    <xf numFmtId="0" fontId="6" fillId="3" borderId="0" xfId="0" applyFont="1" applyFill="1"/>
    <xf numFmtId="0" fontId="6" fillId="3" borderId="0" xfId="0" quotePrefix="1" applyFont="1" applyFill="1"/>
    <xf numFmtId="49" fontId="0" fillId="0" borderId="0" xfId="0" applyNumberFormat="1"/>
    <xf numFmtId="0" fontId="17" fillId="2" borderId="2" xfId="0" applyFont="1" applyFill="1" applyBorder="1"/>
    <xf numFmtId="0" fontId="18" fillId="2" borderId="3" xfId="0" applyFont="1" applyFill="1" applyBorder="1"/>
    <xf numFmtId="0" fontId="19" fillId="4" borderId="0" xfId="0" applyFont="1" applyFill="1" applyBorder="1"/>
    <xf numFmtId="0" fontId="18" fillId="4" borderId="0" xfId="0" applyFont="1" applyFill="1" applyBorder="1"/>
    <xf numFmtId="0" fontId="20" fillId="4" borderId="0" xfId="0" applyFont="1" applyFill="1" applyBorder="1"/>
    <xf numFmtId="0" fontId="19" fillId="3" borderId="0" xfId="0" applyFont="1" applyFill="1" applyBorder="1"/>
    <xf numFmtId="0" fontId="18" fillId="3" borderId="0" xfId="0" applyFont="1" applyFill="1" applyBorder="1"/>
    <xf numFmtId="0" fontId="20" fillId="3" borderId="0" xfId="0" applyFont="1" applyFill="1" applyBorder="1"/>
    <xf numFmtId="0" fontId="18" fillId="3" borderId="0" xfId="0" quotePrefix="1" applyFont="1" applyFill="1" applyBorder="1"/>
    <xf numFmtId="0" fontId="19" fillId="3" borderId="0" xfId="0" applyFont="1" applyFill="1"/>
    <xf numFmtId="0" fontId="18" fillId="3" borderId="0" xfId="0" applyFont="1" applyFill="1"/>
    <xf numFmtId="0" fontId="18" fillId="2" borderId="0" xfId="0" applyFont="1" applyFill="1"/>
    <xf numFmtId="0" fontId="20" fillId="2" borderId="0" xfId="0" applyFont="1" applyFill="1"/>
    <xf numFmtId="0" fontId="20" fillId="3" borderId="0" xfId="0" applyFont="1" applyFill="1"/>
    <xf numFmtId="0" fontId="18" fillId="3" borderId="0" xfId="0" quotePrefix="1" applyFont="1" applyFill="1"/>
    <xf numFmtId="0" fontId="18" fillId="0" borderId="0" xfId="0" applyFont="1"/>
    <xf numFmtId="0" fontId="21" fillId="6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2" fillId="0" borderId="0" xfId="0" applyFont="1" applyFill="1"/>
    <xf numFmtId="0" fontId="17" fillId="0" borderId="0" xfId="0" applyFont="1" applyFill="1" applyBorder="1"/>
    <xf numFmtId="0" fontId="23" fillId="0" borderId="0" xfId="0" applyFont="1"/>
    <xf numFmtId="0" fontId="17" fillId="0" borderId="1" xfId="0" applyFont="1" applyBorder="1" applyAlignment="1"/>
    <xf numFmtId="0" fontId="17" fillId="0" borderId="1" xfId="0" applyFont="1" applyFill="1" applyBorder="1" applyAlignment="1">
      <alignment horizontal="right"/>
    </xf>
    <xf numFmtId="0" fontId="17" fillId="0" borderId="0" xfId="0" applyFont="1" applyBorder="1" applyAlignment="1"/>
    <xf numFmtId="0" fontId="17" fillId="0" borderId="0" xfId="0" applyFont="1" applyFill="1" applyBorder="1" applyAlignment="1"/>
    <xf numFmtId="15" fontId="18" fillId="0" borderId="0" xfId="0" applyNumberFormat="1" applyFont="1"/>
    <xf numFmtId="15" fontId="18" fillId="0" borderId="0" xfId="0" applyNumberFormat="1" applyFont="1" applyAlignment="1">
      <alignment horizontal="left"/>
    </xf>
    <xf numFmtId="0" fontId="18" fillId="0" borderId="0" xfId="0" quotePrefix="1" applyFont="1"/>
    <xf numFmtId="164" fontId="18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64" fontId="18" fillId="0" borderId="3" xfId="0" applyNumberFormat="1" applyFont="1" applyBorder="1"/>
    <xf numFmtId="164" fontId="18" fillId="0" borderId="0" xfId="0" applyNumberFormat="1" applyFont="1" applyBorder="1"/>
    <xf numFmtId="0" fontId="18" fillId="6" borderId="0" xfId="0" applyFont="1" applyFill="1"/>
    <xf numFmtId="0" fontId="18" fillId="0" borderId="0" xfId="0" applyFont="1" applyFill="1"/>
    <xf numFmtId="0" fontId="16" fillId="0" borderId="0" xfId="0" applyFont="1" applyFill="1"/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Fill="1"/>
    <xf numFmtId="0" fontId="24" fillId="6" borderId="0" xfId="0" applyFont="1" applyFill="1" applyAlignment="1">
      <alignment horizontal="left" vertical="center"/>
    </xf>
    <xf numFmtId="0" fontId="25" fillId="3" borderId="0" xfId="0" applyFont="1" applyFill="1"/>
    <xf numFmtId="0" fontId="25" fillId="3" borderId="0" xfId="0" quotePrefix="1" applyFont="1" applyFill="1"/>
    <xf numFmtId="0" fontId="25" fillId="2" borderId="0" xfId="0" applyFont="1" applyFill="1"/>
    <xf numFmtId="0" fontId="25" fillId="0" borderId="0" xfId="0" applyFont="1"/>
    <xf numFmtId="0" fontId="25" fillId="6" borderId="0" xfId="0" applyFont="1" applyFill="1"/>
    <xf numFmtId="0" fontId="26" fillId="6" borderId="0" xfId="0" applyFont="1" applyFill="1" applyAlignment="1">
      <alignment horizontal="center"/>
    </xf>
    <xf numFmtId="165" fontId="27" fillId="6" borderId="0" xfId="0" applyNumberFormat="1" applyFont="1" applyFill="1" applyBorder="1" applyAlignment="1">
      <alignment horizontal="right"/>
    </xf>
    <xf numFmtId="18" fontId="27" fillId="6" borderId="0" xfId="0" applyNumberFormat="1" applyFont="1" applyFill="1" applyBorder="1" applyAlignment="1">
      <alignment horizontal="left"/>
    </xf>
    <xf numFmtId="0" fontId="25" fillId="3" borderId="0" xfId="0" applyFont="1" applyFill="1" applyAlignment="1">
      <alignment vertical="center"/>
    </xf>
    <xf numFmtId="0" fontId="25" fillId="3" borderId="0" xfId="0" quotePrefix="1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5" fillId="6" borderId="0" xfId="0" applyFont="1" applyFill="1" applyAlignment="1">
      <alignment vertical="center"/>
    </xf>
    <xf numFmtId="165" fontId="27" fillId="6" borderId="0" xfId="0" applyNumberFormat="1" applyFont="1" applyFill="1" applyBorder="1" applyAlignment="1">
      <alignment horizontal="right" vertical="center"/>
    </xf>
    <xf numFmtId="18" fontId="27" fillId="6" borderId="0" xfId="0" applyNumberFormat="1" applyFont="1" applyFill="1" applyBorder="1" applyAlignment="1">
      <alignment horizontal="left" vertical="center"/>
    </xf>
    <xf numFmtId="0" fontId="28" fillId="0" borderId="0" xfId="0" applyFont="1"/>
    <xf numFmtId="0" fontId="5" fillId="0" borderId="0" xfId="1" applyAlignment="1" applyProtection="1"/>
    <xf numFmtId="0" fontId="6" fillId="0" borderId="0" xfId="0" applyFont="1"/>
    <xf numFmtId="0" fontId="3" fillId="2" borderId="2" xfId="0" applyFont="1" applyFill="1" applyBorder="1" applyAlignment="1">
      <alignment vertical="center"/>
    </xf>
    <xf numFmtId="0" fontId="8" fillId="0" borderId="0" xfId="0" applyFont="1"/>
    <xf numFmtId="0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11" fillId="5" borderId="0" xfId="0" applyFont="1" applyFill="1"/>
    <xf numFmtId="0" fontId="14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5" borderId="0" xfId="0" applyFont="1" applyFill="1"/>
    <xf numFmtId="0" fontId="12" fillId="5" borderId="0" xfId="0" applyFont="1" applyFill="1" applyAlignment="1">
      <alignment horizontal="right"/>
    </xf>
    <xf numFmtId="4" fontId="12" fillId="5" borderId="0" xfId="0" applyNumberFormat="1" applyFont="1" applyFill="1" applyAlignment="1">
      <alignment horizontal="right"/>
    </xf>
    <xf numFmtId="0" fontId="12" fillId="5" borderId="0" xfId="0" applyNumberFormat="1" applyFont="1" applyFill="1" applyAlignment="1">
      <alignment horizontal="right"/>
    </xf>
    <xf numFmtId="14" fontId="8" fillId="0" borderId="0" xfId="0" applyNumberFormat="1" applyFont="1" applyAlignment="1">
      <alignment horizontal="left"/>
    </xf>
    <xf numFmtId="0" fontId="8" fillId="0" borderId="0" xfId="0" quotePrefix="1" applyNumberFormat="1" applyFont="1" applyAlignment="1">
      <alignment horizontal="left"/>
    </xf>
    <xf numFmtId="0" fontId="5" fillId="0" borderId="0" xfId="1" applyNumberFormat="1" applyAlignment="1" applyProtection="1">
      <alignment horizontal="left"/>
    </xf>
    <xf numFmtId="0" fontId="13" fillId="5" borderId="0" xfId="1" applyFont="1" applyFill="1" applyAlignment="1" applyProtection="1"/>
    <xf numFmtId="0" fontId="30" fillId="0" borderId="0" xfId="3" applyFont="1" applyBorder="1" applyAlignment="1">
      <alignment horizontal="center" vertical="top"/>
    </xf>
    <xf numFmtId="0" fontId="31" fillId="0" borderId="0" xfId="3" applyFont="1" applyBorder="1"/>
    <xf numFmtId="0" fontId="32" fillId="0" borderId="0" xfId="3" applyFont="1" applyBorder="1"/>
    <xf numFmtId="0" fontId="31" fillId="0" borderId="0" xfId="3" applyFont="1" applyBorder="1" applyAlignment="1"/>
    <xf numFmtId="0" fontId="30" fillId="0" borderId="0" xfId="3" applyFont="1" applyBorder="1" applyAlignment="1" applyProtection="1">
      <alignment horizontal="center" vertical="top"/>
      <protection locked="0"/>
    </xf>
    <xf numFmtId="0" fontId="31" fillId="0" borderId="0" xfId="3" applyFont="1" applyBorder="1" applyAlignment="1" applyProtection="1">
      <protection locked="0"/>
    </xf>
    <xf numFmtId="0" fontId="35" fillId="0" borderId="0" xfId="3" applyFont="1" applyFill="1" applyBorder="1" applyAlignment="1">
      <alignment horizontal="center" vertical="top" wrapText="1"/>
    </xf>
    <xf numFmtId="0" fontId="31" fillId="0" borderId="0" xfId="3" applyFont="1" applyFill="1" applyBorder="1" applyAlignment="1"/>
    <xf numFmtId="0" fontId="32" fillId="0" borderId="0" xfId="3" applyFont="1" applyBorder="1" applyAlignment="1">
      <alignment vertical="center"/>
    </xf>
    <xf numFmtId="0" fontId="38" fillId="0" borderId="5" xfId="3" applyFont="1" applyBorder="1" applyAlignment="1">
      <alignment horizontal="center" vertical="center"/>
    </xf>
    <xf numFmtId="0" fontId="38" fillId="0" borderId="6" xfId="3" applyFont="1" applyBorder="1" applyAlignment="1">
      <alignment vertical="center"/>
    </xf>
    <xf numFmtId="0" fontId="38" fillId="0" borderId="4" xfId="3" applyFont="1" applyBorder="1" applyAlignment="1">
      <alignment vertical="center"/>
    </xf>
    <xf numFmtId="44" fontId="32" fillId="7" borderId="7" xfId="3" applyNumberFormat="1" applyFont="1" applyFill="1" applyBorder="1" applyAlignment="1">
      <alignment horizontal="right" vertical="center"/>
    </xf>
    <xf numFmtId="44" fontId="32" fillId="0" borderId="7" xfId="3" applyNumberFormat="1" applyFont="1" applyBorder="1" applyAlignment="1" applyProtection="1">
      <alignment horizontal="right" vertical="center"/>
      <protection locked="0"/>
    </xf>
    <xf numFmtId="0" fontId="32" fillId="0" borderId="4" xfId="3" applyFont="1" applyBorder="1" applyAlignment="1">
      <alignment vertical="center"/>
    </xf>
    <xf numFmtId="0" fontId="32" fillId="0" borderId="7" xfId="3" applyFont="1" applyBorder="1"/>
    <xf numFmtId="0" fontId="38" fillId="0" borderId="8" xfId="3" applyFont="1" applyBorder="1" applyAlignment="1">
      <alignment horizontal="center" vertical="center"/>
    </xf>
    <xf numFmtId="0" fontId="38" fillId="0" borderId="9" xfId="3" applyFont="1" applyBorder="1" applyAlignment="1">
      <alignment vertical="center"/>
    </xf>
    <xf numFmtId="0" fontId="32" fillId="0" borderId="4" xfId="3" applyFont="1" applyBorder="1" applyAlignment="1">
      <alignment horizontal="left" vertical="top"/>
    </xf>
    <xf numFmtId="0" fontId="38" fillId="0" borderId="4" xfId="3" applyFont="1" applyBorder="1" applyAlignment="1">
      <alignment vertical="top"/>
    </xf>
    <xf numFmtId="0" fontId="32" fillId="0" borderId="7" xfId="3" applyFont="1" applyBorder="1" applyAlignment="1" applyProtection="1">
      <alignment horizontal="right" vertical="center"/>
      <protection locked="0"/>
    </xf>
    <xf numFmtId="0" fontId="32" fillId="7" borderId="7" xfId="3" applyFont="1" applyFill="1" applyBorder="1" applyAlignment="1">
      <alignment horizontal="right" vertical="center"/>
    </xf>
    <xf numFmtId="0" fontId="32" fillId="0" borderId="7" xfId="3" applyFont="1" applyBorder="1" applyAlignment="1">
      <alignment vertical="center"/>
    </xf>
    <xf numFmtId="0" fontId="32" fillId="0" borderId="4" xfId="3" applyFont="1" applyFill="1" applyBorder="1" applyAlignment="1">
      <alignment vertical="top"/>
    </xf>
    <xf numFmtId="0" fontId="32" fillId="0" borderId="7" xfId="3" applyFont="1" applyFill="1" applyBorder="1" applyAlignment="1" applyProtection="1">
      <alignment horizontal="right" vertical="center"/>
      <protection locked="0"/>
    </xf>
    <xf numFmtId="0" fontId="32" fillId="0" borderId="0" xfId="3" applyFont="1" applyFill="1" applyBorder="1" applyAlignment="1">
      <alignment horizontal="left" vertical="center" indent="1"/>
    </xf>
    <xf numFmtId="0" fontId="32" fillId="0" borderId="0" xfId="3" applyFont="1" applyFill="1" applyBorder="1" applyAlignment="1" applyProtection="1">
      <alignment horizontal="right" vertical="center"/>
      <protection locked="0"/>
    </xf>
    <xf numFmtId="0" fontId="38" fillId="0" borderId="0" xfId="3" applyFont="1" applyFill="1" applyBorder="1" applyAlignment="1">
      <alignment vertical="center"/>
    </xf>
    <xf numFmtId="0" fontId="32" fillId="0" borderId="0" xfId="3" applyFont="1" applyFill="1" applyBorder="1" applyAlignment="1">
      <alignment horizontal="right" vertical="center"/>
    </xf>
    <xf numFmtId="0" fontId="39" fillId="0" borderId="4" xfId="3" applyFont="1" applyFill="1" applyBorder="1" applyAlignment="1">
      <alignment vertical="top"/>
    </xf>
    <xf numFmtId="0" fontId="40" fillId="0" borderId="4" xfId="3" applyFont="1" applyFill="1" applyBorder="1" applyAlignment="1">
      <alignment vertical="top"/>
    </xf>
    <xf numFmtId="0" fontId="41" fillId="0" borderId="4" xfId="3" applyFont="1" applyBorder="1" applyAlignment="1"/>
    <xf numFmtId="0" fontId="41" fillId="0" borderId="7" xfId="3" applyFont="1" applyBorder="1" applyAlignment="1"/>
    <xf numFmtId="0" fontId="32" fillId="0" borderId="4" xfId="3" applyFont="1" applyFill="1" applyBorder="1" applyAlignment="1"/>
    <xf numFmtId="44" fontId="32" fillId="0" borderId="7" xfId="3" applyNumberFormat="1" applyFont="1" applyBorder="1" applyAlignment="1" applyProtection="1">
      <protection locked="0"/>
    </xf>
    <xf numFmtId="0" fontId="38" fillId="0" borderId="4" xfId="3" applyFont="1" applyBorder="1" applyAlignment="1"/>
    <xf numFmtId="44" fontId="32" fillId="7" borderId="7" xfId="3" applyNumberFormat="1" applyFont="1" applyFill="1" applyBorder="1" applyAlignment="1"/>
    <xf numFmtId="0" fontId="39" fillId="0" borderId="4" xfId="3" applyFont="1" applyFill="1" applyBorder="1" applyAlignment="1"/>
    <xf numFmtId="0" fontId="40" fillId="0" borderId="4" xfId="3" applyFont="1" applyFill="1" applyBorder="1" applyAlignment="1"/>
    <xf numFmtId="0" fontId="29" fillId="0" borderId="4" xfId="3" applyNumberFormat="1" applyFont="1" applyFill="1" applyBorder="1" applyAlignment="1">
      <alignment vertical="top" wrapText="1"/>
    </xf>
    <xf numFmtId="44" fontId="29" fillId="0" borderId="7" xfId="3" applyNumberFormat="1" applyFont="1" applyBorder="1" applyAlignment="1" applyProtection="1">
      <alignment horizontal="right" vertical="center"/>
      <protection locked="0"/>
    </xf>
    <xf numFmtId="0" fontId="29" fillId="0" borderId="0" xfId="3" applyFont="1" applyBorder="1"/>
    <xf numFmtId="0" fontId="32" fillId="0" borderId="4" xfId="3" applyFont="1" applyBorder="1"/>
    <xf numFmtId="8" fontId="32" fillId="0" borderId="7" xfId="3" applyNumberFormat="1" applyFont="1" applyBorder="1" applyAlignment="1" applyProtection="1">
      <alignment horizontal="right" vertical="center"/>
      <protection locked="0"/>
    </xf>
    <xf numFmtId="49" fontId="32" fillId="0" borderId="4" xfId="3" applyNumberFormat="1" applyFont="1" applyBorder="1" applyAlignment="1">
      <alignment vertical="top" wrapText="1"/>
    </xf>
    <xf numFmtId="49" fontId="32" fillId="0" borderId="4" xfId="3" applyNumberFormat="1" applyFont="1" applyBorder="1" applyAlignment="1" applyProtection="1">
      <alignment vertical="top" wrapText="1"/>
      <protection locked="0"/>
    </xf>
    <xf numFmtId="0" fontId="32" fillId="0" borderId="4" xfId="3" applyFont="1" applyBorder="1" applyAlignment="1">
      <alignment vertical="top"/>
    </xf>
    <xf numFmtId="0" fontId="32" fillId="0" borderId="4" xfId="3" applyFont="1" applyBorder="1" applyAlignment="1" applyProtection="1">
      <alignment vertical="top"/>
      <protection locked="0"/>
    </xf>
    <xf numFmtId="0" fontId="38" fillId="0" borderId="8" xfId="3" applyFont="1" applyBorder="1" applyAlignment="1">
      <alignment vertical="center"/>
    </xf>
    <xf numFmtId="44" fontId="32" fillId="7" borderId="9" xfId="3" applyNumberFormat="1" applyFont="1" applyFill="1" applyBorder="1" applyAlignment="1">
      <alignment horizontal="right" vertical="center"/>
    </xf>
    <xf numFmtId="0" fontId="38" fillId="0" borderId="4" xfId="3" applyFont="1" applyBorder="1" applyAlignment="1" applyProtection="1">
      <alignment horizontal="center" vertical="center"/>
    </xf>
    <xf numFmtId="0" fontId="32" fillId="0" borderId="10" xfId="3" applyFont="1" applyFill="1" applyBorder="1" applyAlignment="1" applyProtection="1">
      <alignment horizontal="left" vertical="center" wrapText="1" indent="1"/>
    </xf>
    <xf numFmtId="0" fontId="32" fillId="0" borderId="11" xfId="3" applyFont="1" applyBorder="1" applyAlignment="1" applyProtection="1">
      <alignment vertical="center"/>
    </xf>
    <xf numFmtId="0" fontId="32" fillId="0" borderId="0" xfId="3" applyFont="1" applyBorder="1" applyAlignment="1" applyProtection="1">
      <alignment horizontal="left" vertical="top" wrapText="1"/>
      <protection locked="0"/>
    </xf>
    <xf numFmtId="0" fontId="32" fillId="0" borderId="0" xfId="3" applyFont="1" applyFill="1" applyBorder="1" applyAlignment="1" applyProtection="1">
      <alignment horizontal="left" vertical="center" wrapText="1" indent="1"/>
    </xf>
    <xf numFmtId="0" fontId="32" fillId="0" borderId="0" xfId="3" applyFont="1" applyBorder="1" applyAlignment="1"/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file:///\\senfin2\T1\Fin1\data\finprod\Attachments\32799_$F1LDGDOC_Ashurst%20Australia%20tax%20invoice%20-%20February%202015%20-%20fo.msg" TargetMode="External"/><Relationship Id="rId18" Type="http://schemas.openxmlformats.org/officeDocument/2006/relationships/hyperlink" Target="file:///\\senfin2\T1\Fin1\data\finprod\Attachments\32875_$F1LDGDOC_FW_%20Senate%20Invoice%20for%20Ashurst%20costs%20%5bSEC=UNCLASSI.msg" TargetMode="External"/><Relationship Id="rId26" Type="http://schemas.openxmlformats.org/officeDocument/2006/relationships/hyperlink" Target="file:///\\senfin2\T1\Fin1\data\finprod\Attachments\32866_$F1LDGDOC_FW_%20Ashurst%20Australia%20Tax%20Invoice%20November%202013%20-%20.msg" TargetMode="External"/><Relationship Id="rId39" Type="http://schemas.openxmlformats.org/officeDocument/2006/relationships/hyperlink" Target="file:///\\senfin2\T1\Fin1\data\finprod\Attachments\34128_$F1LDGDOC_FW_%20Invoice%20for%20processing%20-%20Award%20modernisation%20w.msg" TargetMode="External"/><Relationship Id="rId3" Type="http://schemas.openxmlformats.org/officeDocument/2006/relationships/hyperlink" Target="file:///\\senfin2\T1\Fin1\data\finprod\Attachments\31370_$F1LDGDOC_SF007767.TIF" TargetMode="External"/><Relationship Id="rId21" Type="http://schemas.openxmlformats.org/officeDocument/2006/relationships/hyperlink" Target="file:///\\senfin2\T1\Fin1\data\finprod\Attachments\32879_$F1LDGDOC_FW_%20Senate%20Invoice%20for%20Ashurst%20costs%20%5bSEC=UNCLASSI.msg" TargetMode="External"/><Relationship Id="rId34" Type="http://schemas.openxmlformats.org/officeDocument/2006/relationships/hyperlink" Target="file:///\\senfin2\T1\Fin1\data\finprod\Attachments\34045_$F1LDGDOC_Ashurst%20Australia%20Tax%20Invoice%20-%20Aaward%20Modernisation%20-%20May%202015.msg" TargetMode="External"/><Relationship Id="rId42" Type="http://schemas.openxmlformats.org/officeDocument/2006/relationships/hyperlink" Target="file:///\\senfin2\T1\Fin1\data\finprod\Attachments\34659_$F1LDGDOC_Accrued%20Expenses.xls" TargetMode="External"/><Relationship Id="rId47" Type="http://schemas.openxmlformats.org/officeDocument/2006/relationships/hyperlink" Target="file:///\\senfin2\T1\Fin1\data\finprod\Attachments\34659_$F1LDGDOC_Accrued%20Expenses.xls" TargetMode="External"/><Relationship Id="rId50" Type="http://schemas.openxmlformats.org/officeDocument/2006/relationships/comments" Target="../comments1.xml"/><Relationship Id="rId7" Type="http://schemas.openxmlformats.org/officeDocument/2006/relationships/hyperlink" Target="file:///\\senfin2\T1\Fin1\data\finprod\Attachments\32583_$F1LDGDOC_AGS%20INVOICE%20180791.pdf" TargetMode="External"/><Relationship Id="rId12" Type="http://schemas.openxmlformats.org/officeDocument/2006/relationships/hyperlink" Target="file:///\\senfin2\T1\Fin1\data\finprod\Attachments\32798_$F1LDGDOC_Ashurst%20Australia%20tax%20invoice%20-%20February%202015%20-%20fo.msg" TargetMode="External"/><Relationship Id="rId17" Type="http://schemas.openxmlformats.org/officeDocument/2006/relationships/hyperlink" Target="file:///\\senfin2\T1\Fin1\data\finprod\Attachments\32857_$F1LDGDOC_FW_%20Ashurst%20Australia%20Tax%20Invoice%20December%202013%20%5bB.msg" TargetMode="External"/><Relationship Id="rId25" Type="http://schemas.openxmlformats.org/officeDocument/2006/relationships/hyperlink" Target="file:///\\senfin2\T1\Fin1\data\finprod\Attachments\32865_$F1LDGDOC_FW_%20Ashurst%20Australia%20Tax%20Invoice%20November%202013%20-%20.msg" TargetMode="External"/><Relationship Id="rId33" Type="http://schemas.openxmlformats.org/officeDocument/2006/relationships/hyperlink" Target="file:///\\senfin2\T1\Fin1\data\finprod\Attachments\33935_$F1LDGDOC_FW%20%20Ashurst%20Australia%20Tax%20Invoice%20May%202015%20%20BD-CM%20FID3041385%20.msg" TargetMode="External"/><Relationship Id="rId38" Type="http://schemas.openxmlformats.org/officeDocument/2006/relationships/hyperlink" Target="file:///\\senfin2\T1\Fin1\data\finprod\Attachments\34127_$F1LDGDOC_FW_%20Invoice%20for%20processing%20-%20Award%20modernisation%20w.msg" TargetMode="External"/><Relationship Id="rId46" Type="http://schemas.openxmlformats.org/officeDocument/2006/relationships/hyperlink" Target="file:///\\senfin2\T1\Fin1\data\finprod\Attachments\34659_$F1LDGDOC_Accrued%20Expenses.xls" TargetMode="External"/><Relationship Id="rId2" Type="http://schemas.openxmlformats.org/officeDocument/2006/relationships/hyperlink" Target="file:///\\senfin2\T1\Fin1\data\finprod\Attachments\30844_$F1LDGDOC_SF007436.TIF" TargetMode="External"/><Relationship Id="rId16" Type="http://schemas.openxmlformats.org/officeDocument/2006/relationships/hyperlink" Target="file:///\\senfin2\T1\Fin1\data\finprod\Attachments\32855_$F1LDGDOC_FW_%20Ashurst%20Australia%20Tax%20Invoice%20December%202013%20%5bB.msg" TargetMode="External"/><Relationship Id="rId20" Type="http://schemas.openxmlformats.org/officeDocument/2006/relationships/hyperlink" Target="file:///\\senfin2\T1\Fin1\data\finprod\Attachments\32878_$F1LDGDOC_FW_%20Senate%20Invoice%20for%20Ashurst%20costs%20%5bSEC=UNCLASSI.msg" TargetMode="External"/><Relationship Id="rId29" Type="http://schemas.openxmlformats.org/officeDocument/2006/relationships/hyperlink" Target="file:///\\senfin2\T1\Fin1\data\finprod\Attachments\33636_$F1LDGDOC_Parliamentary%20Departments%20Staff%20Award%20-%20invoice%20from%20February%20to%20April%202015.msg" TargetMode="External"/><Relationship Id="rId41" Type="http://schemas.openxmlformats.org/officeDocument/2006/relationships/hyperlink" Target="file:///\\senfin2\T1\Fin1\data\finprod\Attachments\34659_$F1LDGDOC_Accrued%20Expenses.xls" TargetMode="External"/><Relationship Id="rId1" Type="http://schemas.openxmlformats.org/officeDocument/2006/relationships/hyperlink" Target="file:///\\senfin2\T1\Fin1\data\finprod\Attachments\30533_$F1LDGDOC_SF007239.TIF" TargetMode="External"/><Relationship Id="rId6" Type="http://schemas.openxmlformats.org/officeDocument/2006/relationships/hyperlink" Target="file:///\\senfin2\T1\Fin1\data\finprod\Attachments\32518_$F1LDGDOC_SF020272.pdf" TargetMode="External"/><Relationship Id="rId11" Type="http://schemas.openxmlformats.org/officeDocument/2006/relationships/hyperlink" Target="file:///\\senfin2\T1\Fin1\data\finprod\Attachments\32838_$F1LDGDOC_FW%20%20Ashurst%20Australia%20tax%20invoice%20-%20February%202015%20-%20for%20processing.msg" TargetMode="External"/><Relationship Id="rId24" Type="http://schemas.openxmlformats.org/officeDocument/2006/relationships/hyperlink" Target="file:///\\senfin2\T1\Fin1\data\finprod\Attachments\32864_$F1LDGDOC_FW_%20Ashurst%20Australia%20Tax%20Invoice%20November%202013%20-%20.msg" TargetMode="External"/><Relationship Id="rId32" Type="http://schemas.openxmlformats.org/officeDocument/2006/relationships/hyperlink" Target="file:///\\senfin2\T1\Fin1\data\finprod\Attachments\34076_$F1LDGDOC_Invoice%20for%20processing%20-%20Award%20modernisation%20work.msg" TargetMode="External"/><Relationship Id="rId37" Type="http://schemas.openxmlformats.org/officeDocument/2006/relationships/hyperlink" Target="file:///\\senfin2\T1\Fin1\data\finprod\Attachments\33984_$F1LDGDOC_FW_%20Parliamentary%20Departments%20Staff%20Award%20-%20invoic.msg" TargetMode="External"/><Relationship Id="rId40" Type="http://schemas.openxmlformats.org/officeDocument/2006/relationships/hyperlink" Target="file:///\\senfin2\T1\Fin1\data\finprod\Attachments\34129_$F1LDGDOC_FW_%20Invoice%20for%20processing%20-%20Award%20modernisation%20w.msg" TargetMode="External"/><Relationship Id="rId45" Type="http://schemas.openxmlformats.org/officeDocument/2006/relationships/hyperlink" Target="file:///\\senfin2\T1\Fin1\data\finprod\Attachments\34659_$F1LDGDOC_Accrued%20Expenses.xls" TargetMode="External"/><Relationship Id="rId5" Type="http://schemas.openxmlformats.org/officeDocument/2006/relationships/hyperlink" Target="file:///\\senfin2\T1\Fin1\data\finprod\Attachments\32152_$F1LDGDOC_SF020114.pdf" TargetMode="External"/><Relationship Id="rId15" Type="http://schemas.openxmlformats.org/officeDocument/2006/relationships/hyperlink" Target="file:///\\senfin2\T1\Fin1\data\finprod\Attachments\32854_$F1LDGDOC_FW_%20Ashurst%20Australia%20Tax%20Invoice%20December%202013%20%5bB.msg" TargetMode="External"/><Relationship Id="rId23" Type="http://schemas.openxmlformats.org/officeDocument/2006/relationships/hyperlink" Target="file:///\\senfin2\T1\Fin1\data\finprod\Attachments\32881_$F1LDGDOC_FW_%20Senate%20Invoice%20for%20Ashurst%20costs%20%5bSEC=UNCLASSI.msg" TargetMode="External"/><Relationship Id="rId28" Type="http://schemas.openxmlformats.org/officeDocument/2006/relationships/hyperlink" Target="file:///\\senfin2\T1\Fin1\data\finprod\Attachments\33338_$F1LDGDOC_FW%20%20Payment%20of%20invoice%20-%20AGS.msg" TargetMode="External"/><Relationship Id="rId36" Type="http://schemas.openxmlformats.org/officeDocument/2006/relationships/hyperlink" Target="file:///\\senfin2\T1\Fin1\data\finprod\Attachments\33983_$F1LDGDOC_SSF091P02150605114700.pdf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file:///\\senfin2\T1\Fin1\data\finprod\Attachments\32544_$F1LDGDOC_Ashurst%20Australia%20tax%20invoice%20for%20payment%20-%20Januar.msg" TargetMode="External"/><Relationship Id="rId19" Type="http://schemas.openxmlformats.org/officeDocument/2006/relationships/hyperlink" Target="file:///\\senfin2\T1\Fin1\data\finprod\Attachments\32877_$F1LDGDOC_FW_%20Senate%20Invoice%20for%20Ashurst%20costs%20%5bSEC=UNCLASSI.msg" TargetMode="External"/><Relationship Id="rId31" Type="http://schemas.openxmlformats.org/officeDocument/2006/relationships/hyperlink" Target="file:///\\senfin2\T1\Fin1\data\finprod\Attachments\33791_$F1LDGDOC_FW%20%20Invoice%20for%20payment.msg" TargetMode="External"/><Relationship Id="rId44" Type="http://schemas.openxmlformats.org/officeDocument/2006/relationships/hyperlink" Target="file:///\\senfin2\T1\Fin1\data\finprod\Attachments\34659_$F1LDGDOC_Accrued%20Expenses.xls" TargetMode="External"/><Relationship Id="rId4" Type="http://schemas.openxmlformats.org/officeDocument/2006/relationships/hyperlink" Target="file:///\\senfin2\T1\Fin1\data\finprod\Attachments\31427_$F1LDGDOC_SF007826.TIF" TargetMode="External"/><Relationship Id="rId9" Type="http://schemas.openxmlformats.org/officeDocument/2006/relationships/hyperlink" Target="file:///\\senfin2\T1\Fin1\data\finprod\Attachments\32541_$F1LDGDOC_Ashurst%20Australia%20tax%20invoice%20for%20payment%20-%20Januar.msg" TargetMode="External"/><Relationship Id="rId14" Type="http://schemas.openxmlformats.org/officeDocument/2006/relationships/hyperlink" Target="file:///\\senfin2\T1\Fin1\data\finprod\Attachments\32800_$F1LDGDOC_Ashurst%20Australia%20tax%20invoice%20-%20February%202015%20-%20fo.msg" TargetMode="External"/><Relationship Id="rId22" Type="http://schemas.openxmlformats.org/officeDocument/2006/relationships/hyperlink" Target="file:///\\senfin2\T1\Fin1\data\finprod\Attachments\32880_$F1LDGDOC_FW_%20Senate%20Invoice%20for%20Ashurst%20costs%20%5bSEC=UNCLASSI.msg" TargetMode="External"/><Relationship Id="rId27" Type="http://schemas.openxmlformats.org/officeDocument/2006/relationships/hyperlink" Target="file:///\\senfin2\T1\Fin1\data\finprod\Attachments\33348_$F1LDGDOC_FW%20%20Ashurst%20Australia%20Tax%20Invoice%20October%202014%20%20BD-CM%20FID2927151%20.msg" TargetMode="External"/><Relationship Id="rId30" Type="http://schemas.openxmlformats.org/officeDocument/2006/relationships/hyperlink" Target="file:///\\senfin2\T1\Fin1\data\finprod\Attachments\33636_$F1LDGDOC_Parliamentary%20Departments%20Staff%20Award%20-%20invoice%20from%20February%20to%20April%202015.msg" TargetMode="External"/><Relationship Id="rId35" Type="http://schemas.openxmlformats.org/officeDocument/2006/relationships/hyperlink" Target="file:///\\senfin2\T1\Fin1\data\finprod\Attachments\33982_$F1LDGDOC_SSF091P02150605114700.pdf" TargetMode="External"/><Relationship Id="rId43" Type="http://schemas.openxmlformats.org/officeDocument/2006/relationships/hyperlink" Target="file:///\\senfin2\T1\Fin1\data\finprod\Attachments\34659_$F1LDGDOC_Accrued%20Expenses.xls" TargetMode="External"/><Relationship Id="rId48" Type="http://schemas.openxmlformats.org/officeDocument/2006/relationships/printerSettings" Target="../printerSettings/printerSettings8.bin"/><Relationship Id="rId8" Type="http://schemas.openxmlformats.org/officeDocument/2006/relationships/hyperlink" Target="file:///\\senfin2\T1\Fin1\data\finprod\Attachments\32540_$F1LDGDOC_Ashurst%20Australia%20tax%20invoice%20for%20payment%20-%20Januar.ms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43"/>
  <sheetViews>
    <sheetView topLeftCell="A16" workbookViewId="0"/>
  </sheetViews>
  <sheetFormatPr defaultRowHeight="12.75" x14ac:dyDescent="0.2"/>
  <cols>
    <col min="1" max="2" width="14.7109375" style="2" customWidth="1"/>
    <col min="3" max="3" width="12.7109375" style="2" customWidth="1"/>
    <col min="4" max="6" width="10.7109375" style="2" customWidth="1"/>
    <col min="7" max="7" width="18.85546875" style="1" customWidth="1"/>
    <col min="8" max="8" width="22.7109375" customWidth="1"/>
    <col min="9" max="9" width="11.7109375" customWidth="1"/>
    <col min="10" max="12" width="19.7109375" customWidth="1"/>
    <col min="13" max="13" width="50.7109375" customWidth="1"/>
    <col min="14" max="14" width="15.7109375" customWidth="1"/>
    <col min="15" max="15" width="12.85546875" bestFit="1" customWidth="1"/>
  </cols>
  <sheetData>
    <row r="1" spans="1:7" s="22" customFormat="1" x14ac:dyDescent="0.2">
      <c r="A1" s="21" t="s">
        <v>191</v>
      </c>
    </row>
    <row r="2" spans="1:7" s="25" customFormat="1" ht="12.95" customHeight="1" x14ac:dyDescent="0.2">
      <c r="A2" s="23" t="s">
        <v>88</v>
      </c>
      <c r="B2" s="24"/>
    </row>
    <row r="3" spans="1:7" s="25" customFormat="1" ht="12.95" customHeight="1" x14ac:dyDescent="0.2">
      <c r="A3" s="26" t="s">
        <v>89</v>
      </c>
      <c r="B3" s="24" t="s">
        <v>117</v>
      </c>
    </row>
    <row r="4" spans="1:7" s="25" customFormat="1" ht="12.95" customHeight="1" x14ac:dyDescent="0.2">
      <c r="A4" s="26" t="s">
        <v>193</v>
      </c>
      <c r="B4" s="24" t="s">
        <v>194</v>
      </c>
    </row>
    <row r="5" spans="1:7" s="25" customFormat="1" ht="12.95" customHeight="1" x14ac:dyDescent="0.2">
      <c r="A5" s="26" t="s">
        <v>195</v>
      </c>
      <c r="B5" s="24" t="s">
        <v>196</v>
      </c>
    </row>
    <row r="6" spans="1:7" s="25" customFormat="1" ht="12.95" customHeight="1" x14ac:dyDescent="0.2">
      <c r="A6" s="26" t="s">
        <v>90</v>
      </c>
      <c r="B6" s="24" t="s">
        <v>197</v>
      </c>
    </row>
    <row r="7" spans="1:7" s="25" customFormat="1" ht="12.95" customHeight="1" x14ac:dyDescent="0.2">
      <c r="A7" s="26" t="s">
        <v>198</v>
      </c>
      <c r="B7" s="24" t="s">
        <v>199</v>
      </c>
    </row>
    <row r="8" spans="1:7" s="25" customFormat="1" ht="12.95" customHeight="1" x14ac:dyDescent="0.2">
      <c r="A8" s="26" t="s">
        <v>200</v>
      </c>
      <c r="B8" s="24" t="s">
        <v>201</v>
      </c>
    </row>
    <row r="9" spans="1:7" s="25" customFormat="1" ht="12.95" customHeight="1" x14ac:dyDescent="0.2">
      <c r="A9" s="26"/>
      <c r="B9" s="24"/>
    </row>
    <row r="10" spans="1:7" s="29" customFormat="1" ht="12.95" customHeight="1" x14ac:dyDescent="0.2">
      <c r="A10" s="27" t="s">
        <v>202</v>
      </c>
      <c r="B10" s="28"/>
      <c r="C10" s="28"/>
      <c r="D10" s="28"/>
      <c r="E10" s="28"/>
      <c r="F10" s="28"/>
      <c r="G10" s="28"/>
    </row>
    <row r="11" spans="1:7" s="29" customFormat="1" ht="12.95" customHeight="1" x14ac:dyDescent="0.2">
      <c r="A11" s="28"/>
      <c r="B11" s="30" t="s">
        <v>104</v>
      </c>
      <c r="C11" s="30" t="s">
        <v>105</v>
      </c>
      <c r="D11" s="30" t="s">
        <v>106</v>
      </c>
      <c r="E11" s="30" t="s">
        <v>203</v>
      </c>
      <c r="F11" s="30" t="s">
        <v>204</v>
      </c>
      <c r="G11" s="30" t="s">
        <v>205</v>
      </c>
    </row>
    <row r="12" spans="1:7" s="29" customFormat="1" ht="12.95" customHeight="1" x14ac:dyDescent="0.2">
      <c r="A12" s="30" t="s">
        <v>98</v>
      </c>
      <c r="B12" s="28" t="s">
        <v>118</v>
      </c>
      <c r="C12" s="28" t="s">
        <v>119</v>
      </c>
      <c r="D12" s="28" t="s">
        <v>206</v>
      </c>
      <c r="E12" s="28" t="s">
        <v>135</v>
      </c>
      <c r="F12" s="28"/>
      <c r="G12" s="28"/>
    </row>
    <row r="13" spans="1:7" s="29" customFormat="1" ht="12.95" customHeight="1" x14ac:dyDescent="0.2">
      <c r="A13" s="30" t="s">
        <v>99</v>
      </c>
      <c r="B13" s="28" t="s">
        <v>109</v>
      </c>
      <c r="C13" s="28" t="s">
        <v>128</v>
      </c>
      <c r="D13" s="28" t="s">
        <v>207</v>
      </c>
      <c r="E13" s="28" t="s">
        <v>121</v>
      </c>
      <c r="F13" s="28"/>
      <c r="G13" s="28"/>
    </row>
    <row r="14" spans="1:7" s="29" customFormat="1" ht="12.95" customHeight="1" x14ac:dyDescent="0.2">
      <c r="A14" s="30" t="s">
        <v>100</v>
      </c>
      <c r="B14" s="28" t="s">
        <v>122</v>
      </c>
      <c r="C14" s="28" t="s">
        <v>123</v>
      </c>
      <c r="D14" s="28" t="s">
        <v>208</v>
      </c>
      <c r="E14" s="31" t="s">
        <v>149</v>
      </c>
      <c r="F14" s="28"/>
      <c r="G14" s="28"/>
    </row>
    <row r="15" spans="1:7" s="29" customFormat="1" ht="12.95" customHeight="1" x14ac:dyDescent="0.2">
      <c r="A15" s="30" t="s">
        <v>101</v>
      </c>
      <c r="B15" s="28" t="s">
        <v>124</v>
      </c>
      <c r="C15" s="28" t="s">
        <v>125</v>
      </c>
      <c r="D15" s="28" t="s">
        <v>208</v>
      </c>
      <c r="E15" s="31" t="s">
        <v>163</v>
      </c>
      <c r="F15" s="28"/>
      <c r="G15" s="28"/>
    </row>
    <row r="16" spans="1:7" s="29" customFormat="1" ht="12.95" customHeight="1" x14ac:dyDescent="0.2">
      <c r="A16" s="30" t="s">
        <v>102</v>
      </c>
      <c r="B16" s="28" t="s">
        <v>156</v>
      </c>
      <c r="C16" s="28" t="s">
        <v>157</v>
      </c>
      <c r="D16" s="28" t="s">
        <v>207</v>
      </c>
      <c r="E16" s="28"/>
      <c r="F16" s="28"/>
      <c r="G16" s="28"/>
    </row>
    <row r="17" spans="1:22" s="29" customFormat="1" ht="12.95" customHeight="1" x14ac:dyDescent="0.2">
      <c r="A17" s="30" t="s">
        <v>103</v>
      </c>
      <c r="B17" s="28" t="s">
        <v>158</v>
      </c>
      <c r="C17" s="28" t="s">
        <v>159</v>
      </c>
      <c r="D17" s="28" t="s">
        <v>207</v>
      </c>
      <c r="E17" s="28"/>
      <c r="F17" s="28"/>
      <c r="G17" s="28"/>
    </row>
    <row r="18" spans="1:22" s="29" customFormat="1" ht="12.95" customHeight="1" x14ac:dyDescent="0.2">
      <c r="A18" s="30"/>
      <c r="B18" s="28"/>
      <c r="C18" s="28"/>
      <c r="D18" s="28"/>
      <c r="E18" s="28"/>
      <c r="F18" s="28"/>
      <c r="G18" s="28"/>
    </row>
    <row r="19" spans="1:22" s="25" customFormat="1" ht="12.95" customHeight="1" x14ac:dyDescent="0.2">
      <c r="A19" s="23" t="s">
        <v>209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 t="s">
        <v>210</v>
      </c>
    </row>
    <row r="20" spans="1:22" s="25" customFormat="1" ht="12.95" customHeight="1" x14ac:dyDescent="0.2">
      <c r="A20" s="26" t="s">
        <v>211</v>
      </c>
      <c r="B20" s="24" t="s">
        <v>212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 t="s">
        <v>210</v>
      </c>
    </row>
    <row r="21" spans="1:22" s="25" customFormat="1" ht="12.95" customHeight="1" x14ac:dyDescent="0.2">
      <c r="A21" s="26" t="s">
        <v>213</v>
      </c>
      <c r="B21" s="24" t="s">
        <v>214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 t="s">
        <v>210</v>
      </c>
    </row>
    <row r="22" spans="1:22" s="25" customFormat="1" ht="12.95" customHeight="1" x14ac:dyDescent="0.2">
      <c r="A22" s="26" t="s">
        <v>215</v>
      </c>
      <c r="B22" s="24" t="s">
        <v>216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 t="s">
        <v>210</v>
      </c>
    </row>
    <row r="23" spans="1:22" s="25" customFormat="1" ht="12.95" customHeight="1" x14ac:dyDescent="0.2">
      <c r="A23" s="26" t="s">
        <v>91</v>
      </c>
      <c r="B23" s="24" t="s">
        <v>217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 t="s">
        <v>210</v>
      </c>
    </row>
    <row r="24" spans="1:22" s="25" customFormat="1" ht="12.95" customHeight="1" x14ac:dyDescent="0.2">
      <c r="A24" s="26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 t="s">
        <v>210</v>
      </c>
    </row>
    <row r="25" spans="1:22" s="25" customFormat="1" ht="12.95" customHeight="1" x14ac:dyDescent="0.2">
      <c r="A25" s="26"/>
      <c r="B25" s="24"/>
      <c r="C25" s="24"/>
      <c r="D25" s="24"/>
      <c r="E25" s="24"/>
      <c r="F25" s="24"/>
      <c r="G25" s="26" t="s">
        <v>97</v>
      </c>
      <c r="H25" s="24" t="s">
        <v>107</v>
      </c>
      <c r="I25" s="24" t="s">
        <v>118</v>
      </c>
      <c r="J25" s="24" t="s">
        <v>109</v>
      </c>
      <c r="K25" s="24" t="s">
        <v>151</v>
      </c>
      <c r="L25" s="24" t="s">
        <v>147</v>
      </c>
      <c r="M25" s="24" t="s">
        <v>152</v>
      </c>
      <c r="N25" s="24" t="s">
        <v>148</v>
      </c>
      <c r="O25" s="24" t="s">
        <v>164</v>
      </c>
      <c r="P25" s="24" t="s">
        <v>154</v>
      </c>
      <c r="Q25" s="24" t="s">
        <v>153</v>
      </c>
      <c r="R25" s="24" t="s">
        <v>114</v>
      </c>
      <c r="S25" s="24" t="s">
        <v>162</v>
      </c>
      <c r="T25" s="24" t="s">
        <v>170</v>
      </c>
      <c r="U25" s="24" t="s">
        <v>143</v>
      </c>
      <c r="V25" s="24" t="s">
        <v>210</v>
      </c>
    </row>
    <row r="26" spans="1:22" s="25" customFormat="1" ht="12.95" customHeight="1" x14ac:dyDescent="0.2">
      <c r="A26" s="26"/>
      <c r="B26" s="24"/>
      <c r="C26" s="24"/>
      <c r="D26" s="24"/>
      <c r="E26" s="24"/>
      <c r="F26" s="24"/>
      <c r="G26" s="26" t="s">
        <v>218</v>
      </c>
      <c r="H26" s="24" t="s">
        <v>105</v>
      </c>
      <c r="I26" s="24" t="s">
        <v>219</v>
      </c>
      <c r="J26" s="24" t="s">
        <v>219</v>
      </c>
      <c r="K26" s="24" t="s">
        <v>219</v>
      </c>
      <c r="L26" s="24" t="s">
        <v>219</v>
      </c>
      <c r="M26" s="24" t="s">
        <v>219</v>
      </c>
      <c r="N26" s="24" t="s">
        <v>219</v>
      </c>
      <c r="O26" s="24" t="s">
        <v>219</v>
      </c>
      <c r="P26" s="24" t="s">
        <v>219</v>
      </c>
      <c r="Q26" s="24" t="s">
        <v>219</v>
      </c>
      <c r="R26" s="24" t="s">
        <v>220</v>
      </c>
      <c r="S26" s="24" t="s">
        <v>219</v>
      </c>
      <c r="T26" s="24" t="s">
        <v>219</v>
      </c>
      <c r="U26" s="24" t="s">
        <v>219</v>
      </c>
      <c r="V26" s="24" t="s">
        <v>210</v>
      </c>
    </row>
    <row r="27" spans="1:22" s="25" customFormat="1" ht="12.95" customHeight="1" x14ac:dyDescent="0.2">
      <c r="A27" s="26"/>
      <c r="B27" s="24"/>
      <c r="C27" s="24"/>
      <c r="D27" s="24"/>
      <c r="E27" s="24"/>
      <c r="F27" s="24"/>
      <c r="G27" s="26" t="s">
        <v>221</v>
      </c>
      <c r="H27" s="24"/>
      <c r="I27" s="24" t="s">
        <v>222</v>
      </c>
      <c r="J27" s="24" t="s">
        <v>223</v>
      </c>
      <c r="K27" s="24" t="s">
        <v>224</v>
      </c>
      <c r="L27" s="24" t="s">
        <v>225</v>
      </c>
      <c r="M27" s="24" t="s">
        <v>226</v>
      </c>
      <c r="N27" s="24" t="s">
        <v>227</v>
      </c>
      <c r="O27" s="24" t="s">
        <v>228</v>
      </c>
      <c r="P27" s="24" t="s">
        <v>229</v>
      </c>
      <c r="Q27" s="24" t="s">
        <v>230</v>
      </c>
      <c r="R27" s="24" t="s">
        <v>231</v>
      </c>
      <c r="S27" s="24" t="s">
        <v>232</v>
      </c>
      <c r="T27" s="24" t="s">
        <v>233</v>
      </c>
      <c r="U27" s="24" t="s">
        <v>234</v>
      </c>
      <c r="V27" s="24" t="s">
        <v>210</v>
      </c>
    </row>
    <row r="28" spans="1:22" s="25" customFormat="1" ht="12.95" customHeight="1" x14ac:dyDescent="0.2">
      <c r="A28" s="26"/>
      <c r="B28" s="24"/>
      <c r="C28" s="24"/>
      <c r="D28" s="24"/>
      <c r="E28" s="24"/>
      <c r="F28" s="24"/>
      <c r="G28" s="26" t="s">
        <v>235</v>
      </c>
      <c r="H28" s="24" t="s">
        <v>236</v>
      </c>
      <c r="I28" s="24"/>
      <c r="J28" s="24"/>
      <c r="K28" s="24"/>
      <c r="L28" s="24"/>
      <c r="M28" s="24"/>
      <c r="N28" s="24"/>
      <c r="O28" s="24"/>
      <c r="P28" s="24"/>
      <c r="Q28" s="24"/>
      <c r="R28" s="24" t="s">
        <v>237</v>
      </c>
      <c r="S28" s="24"/>
      <c r="T28" s="24"/>
      <c r="U28" s="24"/>
      <c r="V28" s="24" t="s">
        <v>210</v>
      </c>
    </row>
    <row r="29" spans="1:22" s="25" customFormat="1" ht="12.95" customHeight="1" x14ac:dyDescent="0.2">
      <c r="A29" s="26"/>
      <c r="B29" s="24"/>
      <c r="C29" s="24"/>
      <c r="D29" s="24"/>
      <c r="E29" s="24"/>
      <c r="F29" s="24"/>
      <c r="G29" s="26" t="s">
        <v>238</v>
      </c>
      <c r="H29" s="24" t="s">
        <v>239</v>
      </c>
      <c r="I29" s="24" t="s">
        <v>239</v>
      </c>
      <c r="J29" s="24" t="s">
        <v>239</v>
      </c>
      <c r="K29" s="24" t="s">
        <v>239</v>
      </c>
      <c r="L29" s="24" t="s">
        <v>239</v>
      </c>
      <c r="M29" s="24" t="s">
        <v>239</v>
      </c>
      <c r="N29" s="24" t="s">
        <v>239</v>
      </c>
      <c r="O29" s="24" t="s">
        <v>239</v>
      </c>
      <c r="P29" s="24" t="s">
        <v>239</v>
      </c>
      <c r="Q29" s="24" t="s">
        <v>239</v>
      </c>
      <c r="R29" s="24" t="s">
        <v>239</v>
      </c>
      <c r="S29" s="24" t="s">
        <v>239</v>
      </c>
      <c r="T29" s="24" t="s">
        <v>239</v>
      </c>
      <c r="U29" s="24" t="s">
        <v>239</v>
      </c>
      <c r="V29" s="24" t="s">
        <v>210</v>
      </c>
    </row>
    <row r="30" spans="1:22" s="25" customFormat="1" ht="12.95" customHeight="1" x14ac:dyDescent="0.2">
      <c r="A30" s="26"/>
      <c r="B30" s="24"/>
      <c r="C30" s="24"/>
      <c r="D30" s="24"/>
      <c r="E30" s="24"/>
      <c r="F30" s="24"/>
      <c r="G30" s="26" t="s">
        <v>198</v>
      </c>
      <c r="H30" s="24" t="s">
        <v>240</v>
      </c>
      <c r="I30" s="24" t="s">
        <v>241</v>
      </c>
      <c r="J30" s="24" t="s">
        <v>242</v>
      </c>
      <c r="K30" s="24" t="s">
        <v>243</v>
      </c>
      <c r="L30" s="24" t="s">
        <v>244</v>
      </c>
      <c r="M30" s="24" t="s">
        <v>245</v>
      </c>
      <c r="N30" s="24" t="s">
        <v>246</v>
      </c>
      <c r="O30" s="24" t="s">
        <v>247</v>
      </c>
      <c r="P30" s="24" t="s">
        <v>248</v>
      </c>
      <c r="Q30" s="24" t="s">
        <v>249</v>
      </c>
      <c r="R30" s="24" t="s">
        <v>250</v>
      </c>
      <c r="S30" s="24" t="s">
        <v>251</v>
      </c>
      <c r="T30" s="24" t="s">
        <v>252</v>
      </c>
      <c r="U30" s="24" t="s">
        <v>253</v>
      </c>
      <c r="V30" s="24" t="s">
        <v>210</v>
      </c>
    </row>
    <row r="31" spans="1:22" s="25" customFormat="1" ht="12.95" customHeight="1" x14ac:dyDescent="0.2">
      <c r="A31" s="26"/>
      <c r="B31" s="24"/>
      <c r="C31" s="24"/>
      <c r="D31" s="24"/>
      <c r="E31" s="24"/>
      <c r="F31" s="24"/>
      <c r="G31" s="26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 t="s">
        <v>210</v>
      </c>
    </row>
    <row r="32" spans="1:22" s="1" customFormat="1" x14ac:dyDescent="0.2">
      <c r="A32" s="4" t="s">
        <v>192</v>
      </c>
      <c r="B32" s="33"/>
      <c r="C32" s="33"/>
      <c r="D32" s="33"/>
      <c r="E32" s="33"/>
      <c r="F32" s="33"/>
      <c r="G32" s="32"/>
      <c r="H32" s="5" t="s">
        <v>120</v>
      </c>
    </row>
    <row r="33" spans="1:21" s="1" customFormat="1" x14ac:dyDescent="0.2">
      <c r="A33" s="3" t="s">
        <v>92</v>
      </c>
      <c r="B33" s="3" t="s">
        <v>136</v>
      </c>
      <c r="C33" s="3" t="s">
        <v>93</v>
      </c>
      <c r="D33" s="3" t="s">
        <v>94</v>
      </c>
      <c r="E33" s="3" t="s">
        <v>95</v>
      </c>
      <c r="F33" s="3" t="s">
        <v>96</v>
      </c>
      <c r="G33" s="5" t="s">
        <v>177</v>
      </c>
      <c r="H33" s="5" t="s">
        <v>178</v>
      </c>
      <c r="I33" s="1" t="s">
        <v>179</v>
      </c>
      <c r="K33" s="1" t="s">
        <v>180</v>
      </c>
      <c r="L33" s="1" t="s">
        <v>181</v>
      </c>
      <c r="M33" s="1" t="s">
        <v>182</v>
      </c>
      <c r="N33" s="1" t="s">
        <v>183</v>
      </c>
      <c r="O33" s="1" t="s">
        <v>184</v>
      </c>
      <c r="P33" s="1" t="s">
        <v>185</v>
      </c>
      <c r="Q33" s="1" t="s">
        <v>186</v>
      </c>
      <c r="R33" s="1" t="s">
        <v>187</v>
      </c>
      <c r="S33" s="1" t="s">
        <v>188</v>
      </c>
      <c r="T33" s="1" t="s">
        <v>189</v>
      </c>
      <c r="U33" s="1" t="s">
        <v>144</v>
      </c>
    </row>
    <row r="34" spans="1:21" s="1" customFormat="1" x14ac:dyDescent="0.2">
      <c r="A34" s="33" t="s">
        <v>108</v>
      </c>
      <c r="B34" s="33"/>
      <c r="C34" s="33"/>
      <c r="D34" s="33"/>
      <c r="E34" s="33"/>
      <c r="F34" s="33"/>
      <c r="G34" s="32" t="s">
        <v>210</v>
      </c>
    </row>
    <row r="35" spans="1:21" s="1" customFormat="1" x14ac:dyDescent="0.2">
      <c r="A35" s="33" t="s">
        <v>108</v>
      </c>
      <c r="B35" s="33"/>
      <c r="C35" s="33"/>
      <c r="D35" s="33"/>
      <c r="E35" s="33"/>
      <c r="F35" s="33"/>
      <c r="G35" s="32" t="s">
        <v>210</v>
      </c>
    </row>
    <row r="36" spans="1:21" x14ac:dyDescent="0.2">
      <c r="A36" s="33" t="s">
        <v>110</v>
      </c>
      <c r="B36" s="33" t="s">
        <v>254</v>
      </c>
      <c r="C36" s="33" t="s">
        <v>223</v>
      </c>
      <c r="D36" s="34" t="s">
        <v>111</v>
      </c>
      <c r="E36" s="33" t="s">
        <v>112</v>
      </c>
      <c r="F36" s="33"/>
      <c r="G36" s="32" t="s">
        <v>210</v>
      </c>
      <c r="H36" s="17"/>
      <c r="I36" s="12" t="s">
        <v>190</v>
      </c>
      <c r="J36" s="12"/>
    </row>
    <row r="37" spans="1:21" x14ac:dyDescent="0.2">
      <c r="A37" s="33" t="s">
        <v>108</v>
      </c>
      <c r="B37" s="33"/>
      <c r="C37" s="33"/>
      <c r="D37" s="33"/>
      <c r="E37" s="34"/>
      <c r="F37" s="33"/>
      <c r="G37" s="32" t="s">
        <v>210</v>
      </c>
      <c r="I37" s="14">
        <v>39349.630382754629</v>
      </c>
      <c r="J37" s="13">
        <v>39349.630382754629</v>
      </c>
      <c r="O37" s="9"/>
    </row>
    <row r="38" spans="1:21" x14ac:dyDescent="0.2">
      <c r="A38" s="33" t="s">
        <v>116</v>
      </c>
      <c r="B38" s="33" t="s">
        <v>255</v>
      </c>
      <c r="C38" s="33"/>
      <c r="D38" s="33"/>
      <c r="E38" s="34"/>
      <c r="F38" s="33"/>
      <c r="G38" s="32" t="s">
        <v>210</v>
      </c>
      <c r="K38" s="18"/>
      <c r="L38" s="18"/>
      <c r="M38" s="18"/>
      <c r="N38" s="8"/>
      <c r="P38" s="8"/>
      <c r="Q38" s="8"/>
      <c r="R38" s="8"/>
      <c r="S38" s="8"/>
      <c r="T38" s="8"/>
    </row>
    <row r="39" spans="1:21" ht="13.5" thickBot="1" x14ac:dyDescent="0.25">
      <c r="A39" s="33" t="s">
        <v>108</v>
      </c>
      <c r="B39" s="33"/>
      <c r="C39" s="33"/>
      <c r="D39" s="33"/>
      <c r="E39" s="33"/>
      <c r="F39" s="33"/>
      <c r="G39" s="32" t="s">
        <v>210</v>
      </c>
      <c r="I39" s="15" t="s">
        <v>119</v>
      </c>
      <c r="J39" s="15" t="s">
        <v>131</v>
      </c>
      <c r="K39" s="15" t="s">
        <v>155</v>
      </c>
      <c r="L39" s="15" t="s">
        <v>173</v>
      </c>
      <c r="M39" s="15" t="s">
        <v>174</v>
      </c>
      <c r="N39" s="16" t="s">
        <v>176</v>
      </c>
      <c r="O39" s="15" t="s">
        <v>175</v>
      </c>
      <c r="P39" s="16" t="s">
        <v>150</v>
      </c>
      <c r="Q39" s="16" t="s">
        <v>138</v>
      </c>
      <c r="R39" s="16" t="s">
        <v>115</v>
      </c>
      <c r="S39" s="16" t="s">
        <v>171</v>
      </c>
      <c r="T39" s="16" t="s">
        <v>172</v>
      </c>
      <c r="U39" s="16" t="s">
        <v>145</v>
      </c>
    </row>
    <row r="40" spans="1:21" ht="13.5" thickTop="1" x14ac:dyDescent="0.2">
      <c r="A40" s="33" t="s">
        <v>113</v>
      </c>
      <c r="B40" s="33"/>
      <c r="C40" s="33" t="s">
        <v>256</v>
      </c>
      <c r="D40" s="33" t="s">
        <v>82</v>
      </c>
      <c r="E40" s="33" t="s">
        <v>160</v>
      </c>
      <c r="F40" s="33" t="s">
        <v>161</v>
      </c>
      <c r="G40" s="32" t="s">
        <v>210</v>
      </c>
      <c r="I40" s="10" t="s">
        <v>127</v>
      </c>
      <c r="J40" s="10" t="s">
        <v>132</v>
      </c>
      <c r="K40" s="10">
        <v>38615</v>
      </c>
      <c r="L40">
        <v>3</v>
      </c>
      <c r="M40" t="s">
        <v>139</v>
      </c>
      <c r="N40" t="s">
        <v>142</v>
      </c>
      <c r="O40" s="7" t="s">
        <v>166</v>
      </c>
      <c r="P40" s="7" t="s">
        <v>169</v>
      </c>
      <c r="Q40" t="s">
        <v>167</v>
      </c>
      <c r="R40" s="11">
        <v>-6.94</v>
      </c>
      <c r="S40" s="7" t="s">
        <v>168</v>
      </c>
      <c r="T40" s="7" t="s">
        <v>165</v>
      </c>
    </row>
    <row r="41" spans="1:21" x14ac:dyDescent="0.2">
      <c r="E41" s="6"/>
      <c r="F41" s="6"/>
    </row>
    <row r="42" spans="1:21" ht="13.5" thickBot="1" x14ac:dyDescent="0.25">
      <c r="Q42" s="19" t="s">
        <v>146</v>
      </c>
      <c r="R42" s="20">
        <v>-6.94</v>
      </c>
    </row>
    <row r="43" spans="1:21" ht="13.5" thickTop="1" x14ac:dyDescent="0.2"/>
  </sheetData>
  <protectedRanges>
    <protectedRange sqref="M40" name="Range1_1"/>
  </protectedRange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5"/>
  <sheetViews>
    <sheetView workbookViewId="0">
      <selection activeCell="A3" sqref="A3:K35"/>
    </sheetView>
  </sheetViews>
  <sheetFormatPr defaultRowHeight="12.75" x14ac:dyDescent="0.2"/>
  <sheetData>
    <row r="3" spans="1:10" x14ac:dyDescent="0.2">
      <c r="A3" t="s">
        <v>137</v>
      </c>
      <c r="B3" s="35"/>
      <c r="E3" t="s">
        <v>290</v>
      </c>
      <c r="H3" s="35" t="s">
        <v>1</v>
      </c>
      <c r="I3" s="35"/>
      <c r="J3" s="35"/>
    </row>
    <row r="4" spans="1:10" x14ac:dyDescent="0.2">
      <c r="A4">
        <v>0</v>
      </c>
      <c r="B4" s="35" t="s">
        <v>2</v>
      </c>
      <c r="E4" t="s">
        <v>291</v>
      </c>
      <c r="F4" t="s">
        <v>292</v>
      </c>
      <c r="H4" s="35" t="s">
        <v>3</v>
      </c>
      <c r="I4" s="35" t="s">
        <v>4</v>
      </c>
      <c r="J4" s="35" t="s">
        <v>5</v>
      </c>
    </row>
    <row r="5" spans="1:10" x14ac:dyDescent="0.2">
      <c r="A5">
        <v>1</v>
      </c>
      <c r="B5" s="35" t="s">
        <v>6</v>
      </c>
      <c r="E5" t="s">
        <v>275</v>
      </c>
      <c r="F5" t="s">
        <v>293</v>
      </c>
      <c r="H5" s="35" t="s">
        <v>7</v>
      </c>
      <c r="I5" s="35" t="s">
        <v>5</v>
      </c>
      <c r="J5" s="35" t="s">
        <v>8</v>
      </c>
    </row>
    <row r="6" spans="1:10" x14ac:dyDescent="0.2">
      <c r="A6">
        <v>2</v>
      </c>
      <c r="B6" s="35" t="s">
        <v>9</v>
      </c>
      <c r="E6" t="s">
        <v>294</v>
      </c>
      <c r="F6" t="s">
        <v>295</v>
      </c>
      <c r="H6" s="35" t="s">
        <v>10</v>
      </c>
      <c r="I6" s="35" t="s">
        <v>8</v>
      </c>
      <c r="J6" s="35" t="s">
        <v>11</v>
      </c>
    </row>
    <row r="7" spans="1:10" x14ac:dyDescent="0.2">
      <c r="A7">
        <v>3</v>
      </c>
      <c r="B7" s="35" t="s">
        <v>12</v>
      </c>
      <c r="E7" t="s">
        <v>296</v>
      </c>
      <c r="F7" t="s">
        <v>297</v>
      </c>
      <c r="H7" s="35" t="s">
        <v>13</v>
      </c>
      <c r="I7" s="35" t="s">
        <v>11</v>
      </c>
      <c r="J7" s="35" t="s">
        <v>14</v>
      </c>
    </row>
    <row r="8" spans="1:10" x14ac:dyDescent="0.2">
      <c r="A8">
        <v>4</v>
      </c>
      <c r="B8" s="35" t="s">
        <v>15</v>
      </c>
      <c r="E8" t="s">
        <v>298</v>
      </c>
      <c r="F8" t="s">
        <v>299</v>
      </c>
      <c r="H8" s="35" t="s">
        <v>16</v>
      </c>
      <c r="I8" s="35" t="s">
        <v>14</v>
      </c>
      <c r="J8" s="35" t="s">
        <v>17</v>
      </c>
    </row>
    <row r="9" spans="1:10" x14ac:dyDescent="0.2">
      <c r="A9">
        <v>5</v>
      </c>
      <c r="B9" s="35" t="s">
        <v>18</v>
      </c>
      <c r="E9" t="s">
        <v>300</v>
      </c>
      <c r="F9" t="s">
        <v>85</v>
      </c>
      <c r="H9" s="35" t="s">
        <v>19</v>
      </c>
      <c r="I9" s="35" t="s">
        <v>17</v>
      </c>
      <c r="J9" s="35" t="s">
        <v>20</v>
      </c>
    </row>
    <row r="10" spans="1:10" x14ac:dyDescent="0.2">
      <c r="A10">
        <v>6</v>
      </c>
      <c r="B10" s="35" t="s">
        <v>21</v>
      </c>
      <c r="E10" t="s">
        <v>301</v>
      </c>
      <c r="F10" t="s">
        <v>302</v>
      </c>
      <c r="H10" s="35" t="s">
        <v>22</v>
      </c>
      <c r="I10" s="35" t="s">
        <v>20</v>
      </c>
      <c r="J10" s="35" t="s">
        <v>23</v>
      </c>
    </row>
    <row r="11" spans="1:10" x14ac:dyDescent="0.2">
      <c r="A11">
        <v>7</v>
      </c>
      <c r="B11" s="35" t="s">
        <v>24</v>
      </c>
      <c r="E11" t="s">
        <v>303</v>
      </c>
      <c r="F11" t="s">
        <v>304</v>
      </c>
      <c r="H11" s="35" t="s">
        <v>25</v>
      </c>
      <c r="I11" s="35" t="s">
        <v>23</v>
      </c>
      <c r="J11" s="35" t="s">
        <v>26</v>
      </c>
    </row>
    <row r="12" spans="1:10" x14ac:dyDescent="0.2">
      <c r="A12">
        <v>8</v>
      </c>
      <c r="B12" s="35" t="s">
        <v>27</v>
      </c>
      <c r="E12" t="s">
        <v>305</v>
      </c>
      <c r="F12" t="s">
        <v>306</v>
      </c>
      <c r="H12" s="35" t="s">
        <v>28</v>
      </c>
      <c r="I12" s="35" t="s">
        <v>26</v>
      </c>
      <c r="J12" s="35" t="s">
        <v>29</v>
      </c>
    </row>
    <row r="13" spans="1:10" x14ac:dyDescent="0.2">
      <c r="A13">
        <v>9</v>
      </c>
      <c r="B13" s="35" t="s">
        <v>30</v>
      </c>
      <c r="E13" t="s">
        <v>307</v>
      </c>
      <c r="F13" t="s">
        <v>308</v>
      </c>
      <c r="H13" s="35" t="s">
        <v>31</v>
      </c>
      <c r="I13" s="35" t="s">
        <v>29</v>
      </c>
      <c r="J13" s="35" t="s">
        <v>32</v>
      </c>
    </row>
    <row r="14" spans="1:10" x14ac:dyDescent="0.2">
      <c r="A14">
        <v>10</v>
      </c>
      <c r="B14" s="35" t="s">
        <v>33</v>
      </c>
      <c r="E14" t="s">
        <v>309</v>
      </c>
      <c r="F14" t="s">
        <v>310</v>
      </c>
      <c r="H14" s="35" t="s">
        <v>34</v>
      </c>
      <c r="I14" s="35" t="s">
        <v>32</v>
      </c>
      <c r="J14" s="35" t="s">
        <v>35</v>
      </c>
    </row>
    <row r="15" spans="1:10" x14ac:dyDescent="0.2">
      <c r="A15">
        <v>11</v>
      </c>
      <c r="B15" s="35" t="s">
        <v>36</v>
      </c>
      <c r="E15" t="s">
        <v>283</v>
      </c>
      <c r="F15" t="s">
        <v>126</v>
      </c>
      <c r="H15" s="35" t="s">
        <v>37</v>
      </c>
      <c r="I15" s="35" t="s">
        <v>35</v>
      </c>
      <c r="J15" s="35" t="s">
        <v>38</v>
      </c>
    </row>
    <row r="16" spans="1:10" x14ac:dyDescent="0.2">
      <c r="A16">
        <v>12</v>
      </c>
      <c r="B16" s="35" t="s">
        <v>39</v>
      </c>
      <c r="E16" t="s">
        <v>311</v>
      </c>
      <c r="F16" t="s">
        <v>312</v>
      </c>
      <c r="H16" s="35" t="s">
        <v>40</v>
      </c>
      <c r="I16" s="35" t="s">
        <v>38</v>
      </c>
      <c r="J16" s="35" t="s">
        <v>41</v>
      </c>
    </row>
    <row r="17" spans="1:10" x14ac:dyDescent="0.2">
      <c r="A17">
        <v>13</v>
      </c>
      <c r="B17" s="35" t="s">
        <v>39</v>
      </c>
      <c r="H17" s="35" t="s">
        <v>42</v>
      </c>
      <c r="I17" s="35" t="s">
        <v>41</v>
      </c>
      <c r="J17" s="35" t="s">
        <v>43</v>
      </c>
    </row>
    <row r="18" spans="1:10" x14ac:dyDescent="0.2">
      <c r="H18" s="35" t="s">
        <v>44</v>
      </c>
      <c r="I18" s="35" t="s">
        <v>43</v>
      </c>
      <c r="J18" s="35" t="s">
        <v>45</v>
      </c>
    </row>
    <row r="19" spans="1:10" x14ac:dyDescent="0.2">
      <c r="H19" s="35" t="s">
        <v>46</v>
      </c>
      <c r="I19" s="35" t="s">
        <v>45</v>
      </c>
      <c r="J19" s="35" t="s">
        <v>47</v>
      </c>
    </row>
    <row r="20" spans="1:10" x14ac:dyDescent="0.2">
      <c r="H20" s="35" t="s">
        <v>48</v>
      </c>
      <c r="I20" s="35" t="s">
        <v>47</v>
      </c>
      <c r="J20" s="35" t="s">
        <v>49</v>
      </c>
    </row>
    <row r="21" spans="1:10" x14ac:dyDescent="0.2">
      <c r="H21" s="35" t="s">
        <v>50</v>
      </c>
      <c r="I21" s="35" t="s">
        <v>49</v>
      </c>
      <c r="J21" s="35" t="s">
        <v>51</v>
      </c>
    </row>
    <row r="22" spans="1:10" x14ac:dyDescent="0.2">
      <c r="H22" s="35" t="s">
        <v>52</v>
      </c>
      <c r="I22" s="35" t="s">
        <v>51</v>
      </c>
      <c r="J22" s="35" t="s">
        <v>52</v>
      </c>
    </row>
    <row r="23" spans="1:10" x14ac:dyDescent="0.2">
      <c r="H23" s="35" t="s">
        <v>53</v>
      </c>
      <c r="I23" s="35" t="s">
        <v>52</v>
      </c>
      <c r="J23" s="35" t="s">
        <v>54</v>
      </c>
    </row>
    <row r="24" spans="1:10" x14ac:dyDescent="0.2">
      <c r="H24" s="35" t="s">
        <v>55</v>
      </c>
      <c r="I24" s="35" t="s">
        <v>54</v>
      </c>
      <c r="J24" s="35" t="s">
        <v>56</v>
      </c>
    </row>
    <row r="25" spans="1:10" x14ac:dyDescent="0.2">
      <c r="H25" s="35" t="s">
        <v>57</v>
      </c>
      <c r="I25" s="35" t="s">
        <v>56</v>
      </c>
      <c r="J25" s="35" t="s">
        <v>58</v>
      </c>
    </row>
    <row r="26" spans="1:10" x14ac:dyDescent="0.2">
      <c r="H26" s="35" t="s">
        <v>59</v>
      </c>
      <c r="I26" s="35" t="s">
        <v>58</v>
      </c>
      <c r="J26" s="35" t="s">
        <v>60</v>
      </c>
    </row>
    <row r="27" spans="1:10" x14ac:dyDescent="0.2">
      <c r="H27" s="35" t="s">
        <v>61</v>
      </c>
      <c r="I27" s="35" t="s">
        <v>60</v>
      </c>
      <c r="J27" s="35" t="s">
        <v>62</v>
      </c>
    </row>
    <row r="28" spans="1:10" x14ac:dyDescent="0.2">
      <c r="H28" s="35" t="s">
        <v>141</v>
      </c>
      <c r="I28" s="35" t="s">
        <v>62</v>
      </c>
      <c r="J28" s="35" t="s">
        <v>63</v>
      </c>
    </row>
    <row r="29" spans="1:10" x14ac:dyDescent="0.2">
      <c r="H29" s="35" t="s">
        <v>64</v>
      </c>
      <c r="I29" s="35" t="s">
        <v>63</v>
      </c>
      <c r="J29" s="35" t="s">
        <v>65</v>
      </c>
    </row>
    <row r="30" spans="1:10" x14ac:dyDescent="0.2">
      <c r="H30" s="35" t="s">
        <v>66</v>
      </c>
      <c r="I30" s="35" t="s">
        <v>65</v>
      </c>
      <c r="J30" s="35" t="s">
        <v>67</v>
      </c>
    </row>
    <row r="31" spans="1:10" x14ac:dyDescent="0.2">
      <c r="H31" s="35" t="s">
        <v>68</v>
      </c>
      <c r="I31" s="35" t="s">
        <v>67</v>
      </c>
      <c r="J31" s="35" t="s">
        <v>69</v>
      </c>
    </row>
    <row r="32" spans="1:10" x14ac:dyDescent="0.2">
      <c r="H32" s="35" t="s">
        <v>70</v>
      </c>
      <c r="I32" s="35" t="s">
        <v>69</v>
      </c>
      <c r="J32" s="35" t="s">
        <v>71</v>
      </c>
    </row>
    <row r="33" spans="8:10" x14ac:dyDescent="0.2">
      <c r="H33" s="35" t="s">
        <v>72</v>
      </c>
      <c r="I33" s="35" t="s">
        <v>71</v>
      </c>
      <c r="J33" s="35" t="s">
        <v>73</v>
      </c>
    </row>
    <row r="34" spans="8:10" x14ac:dyDescent="0.2">
      <c r="H34" s="35" t="s">
        <v>74</v>
      </c>
      <c r="I34" s="35" t="s">
        <v>73</v>
      </c>
      <c r="J34" s="35" t="s">
        <v>75</v>
      </c>
    </row>
    <row r="35" spans="8:10" x14ac:dyDescent="0.2">
      <c r="H35" s="35" t="s">
        <v>76</v>
      </c>
      <c r="I35" s="35" t="s">
        <v>75</v>
      </c>
      <c r="J35" s="35" t="s">
        <v>77</v>
      </c>
    </row>
  </sheetData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topLeftCell="A25" zoomScaleNormal="100" workbookViewId="0">
      <selection activeCell="B73" sqref="B73"/>
    </sheetView>
  </sheetViews>
  <sheetFormatPr defaultRowHeight="15" x14ac:dyDescent="0.25"/>
  <cols>
    <col min="1" max="2" width="14.7109375" style="46" customWidth="1"/>
    <col min="3" max="3" width="12.7109375" style="46" customWidth="1"/>
    <col min="4" max="6" width="10.7109375" style="46" customWidth="1"/>
    <col min="7" max="7" width="18.85546875" style="47" customWidth="1"/>
    <col min="8" max="8" width="0.140625" style="51" customWidth="1"/>
    <col min="9" max="9" width="8.85546875" style="51" customWidth="1"/>
    <col min="10" max="10" width="9.85546875" style="51" customWidth="1"/>
    <col min="11" max="12" width="9.7109375" style="51" customWidth="1"/>
    <col min="13" max="13" width="15" style="51" customWidth="1"/>
    <col min="14" max="14" width="51.140625" style="51" customWidth="1"/>
    <col min="15" max="15" width="9.85546875" style="51" customWidth="1"/>
    <col min="16" max="16" width="15.7109375" style="51" customWidth="1"/>
    <col min="17" max="17" width="12.85546875" style="51" bestFit="1" customWidth="1"/>
    <col min="18" max="16384" width="9.140625" style="51"/>
  </cols>
  <sheetData>
    <row r="1" spans="1:7" s="37" customFormat="1" x14ac:dyDescent="0.25">
      <c r="A1" s="36" t="s">
        <v>191</v>
      </c>
    </row>
    <row r="2" spans="1:7" s="39" customFormat="1" ht="12.95" customHeight="1" x14ac:dyDescent="0.25">
      <c r="A2" s="38" t="s">
        <v>88</v>
      </c>
    </row>
    <row r="3" spans="1:7" s="39" customFormat="1" ht="12.95" customHeight="1" x14ac:dyDescent="0.25">
      <c r="A3" s="40" t="s">
        <v>89</v>
      </c>
      <c r="B3" s="39" t="s">
        <v>117</v>
      </c>
    </row>
    <row r="4" spans="1:7" s="39" customFormat="1" ht="12.95" customHeight="1" x14ac:dyDescent="0.25">
      <c r="A4" s="40" t="s">
        <v>193</v>
      </c>
      <c r="B4" s="39" t="s">
        <v>194</v>
      </c>
    </row>
    <row r="5" spans="1:7" s="39" customFormat="1" ht="12.95" customHeight="1" x14ac:dyDescent="0.25">
      <c r="A5" s="40" t="s">
        <v>195</v>
      </c>
      <c r="B5" s="39" t="s">
        <v>196</v>
      </c>
    </row>
    <row r="6" spans="1:7" s="39" customFormat="1" ht="12.95" customHeight="1" x14ac:dyDescent="0.25">
      <c r="A6" s="40" t="s">
        <v>90</v>
      </c>
      <c r="B6" s="39" t="s">
        <v>344</v>
      </c>
    </row>
    <row r="7" spans="1:7" s="39" customFormat="1" ht="12.95" customHeight="1" x14ac:dyDescent="0.25">
      <c r="A7" s="40" t="s">
        <v>198</v>
      </c>
      <c r="B7" s="39" t="s">
        <v>199</v>
      </c>
    </row>
    <row r="8" spans="1:7" s="39" customFormat="1" ht="12.95" customHeight="1" x14ac:dyDescent="0.25">
      <c r="A8" s="40" t="s">
        <v>200</v>
      </c>
      <c r="B8" s="39" t="s">
        <v>201</v>
      </c>
    </row>
    <row r="9" spans="1:7" s="39" customFormat="1" ht="12.95" customHeight="1" x14ac:dyDescent="0.25">
      <c r="A9" s="40"/>
    </row>
    <row r="10" spans="1:7" s="42" customFormat="1" ht="12.95" customHeight="1" x14ac:dyDescent="0.25">
      <c r="A10" s="41" t="s">
        <v>202</v>
      </c>
    </row>
    <row r="11" spans="1:7" s="42" customFormat="1" ht="12.95" customHeight="1" x14ac:dyDescent="0.25">
      <c r="B11" s="43" t="s">
        <v>104</v>
      </c>
      <c r="C11" s="43" t="s">
        <v>105</v>
      </c>
      <c r="D11" s="43" t="s">
        <v>106</v>
      </c>
      <c r="E11" s="43" t="s">
        <v>203</v>
      </c>
      <c r="F11" s="43" t="s">
        <v>204</v>
      </c>
      <c r="G11" s="43" t="s">
        <v>205</v>
      </c>
    </row>
    <row r="12" spans="1:7" s="42" customFormat="1" ht="12.95" customHeight="1" x14ac:dyDescent="0.25">
      <c r="A12" s="43" t="s">
        <v>98</v>
      </c>
      <c r="B12" s="42" t="s">
        <v>118</v>
      </c>
      <c r="C12" s="42" t="s">
        <v>119</v>
      </c>
      <c r="D12" s="42" t="s">
        <v>271</v>
      </c>
      <c r="E12" s="42" t="s">
        <v>0</v>
      </c>
    </row>
    <row r="13" spans="1:7" s="42" customFormat="1" ht="12.95" customHeight="1" x14ac:dyDescent="0.25">
      <c r="A13" s="43" t="s">
        <v>99</v>
      </c>
      <c r="B13" s="42" t="s">
        <v>122</v>
      </c>
      <c r="C13" s="42" t="s">
        <v>123</v>
      </c>
      <c r="D13" s="42" t="s">
        <v>272</v>
      </c>
      <c r="E13" s="44" t="s">
        <v>133</v>
      </c>
    </row>
    <row r="14" spans="1:7" s="42" customFormat="1" ht="12.95" customHeight="1" x14ac:dyDescent="0.25">
      <c r="A14" s="43" t="s">
        <v>100</v>
      </c>
      <c r="B14" s="42" t="s">
        <v>124</v>
      </c>
      <c r="C14" s="42" t="s">
        <v>125</v>
      </c>
      <c r="D14" s="42" t="s">
        <v>272</v>
      </c>
      <c r="E14" s="42" t="s">
        <v>140</v>
      </c>
    </row>
    <row r="15" spans="1:7" s="42" customFormat="1" ht="12.95" customHeight="1" x14ac:dyDescent="0.25">
      <c r="A15" s="43" t="s">
        <v>101</v>
      </c>
      <c r="B15" s="42" t="s">
        <v>78</v>
      </c>
      <c r="C15" s="42" t="s">
        <v>79</v>
      </c>
      <c r="D15" s="42" t="s">
        <v>272</v>
      </c>
      <c r="E15" s="44" t="s">
        <v>273</v>
      </c>
    </row>
    <row r="16" spans="1:7" s="42" customFormat="1" ht="12.95" customHeight="1" x14ac:dyDescent="0.25">
      <c r="A16" s="43" t="s">
        <v>102</v>
      </c>
      <c r="B16" s="42" t="s">
        <v>80</v>
      </c>
      <c r="C16" s="42" t="s">
        <v>81</v>
      </c>
      <c r="D16" s="42" t="s">
        <v>272</v>
      </c>
      <c r="E16" s="44" t="s">
        <v>274</v>
      </c>
    </row>
    <row r="17" spans="1:17" s="42" customFormat="1" ht="12.95" customHeight="1" x14ac:dyDescent="0.25">
      <c r="A17" s="43" t="s">
        <v>103</v>
      </c>
    </row>
    <row r="18" spans="1:17" s="42" customFormat="1" ht="12.95" customHeight="1" x14ac:dyDescent="0.25">
      <c r="A18" s="43"/>
    </row>
    <row r="19" spans="1:17" s="39" customFormat="1" ht="12.95" customHeight="1" x14ac:dyDescent="0.25">
      <c r="A19" s="38" t="s">
        <v>209</v>
      </c>
      <c r="Q19" s="39" t="s">
        <v>210</v>
      </c>
    </row>
    <row r="20" spans="1:17" s="39" customFormat="1" ht="12.95" customHeight="1" x14ac:dyDescent="0.25">
      <c r="A20" s="40" t="s">
        <v>211</v>
      </c>
      <c r="B20" s="39" t="s">
        <v>212</v>
      </c>
      <c r="Q20" s="39" t="s">
        <v>210</v>
      </c>
    </row>
    <row r="21" spans="1:17" s="39" customFormat="1" ht="12.95" customHeight="1" x14ac:dyDescent="0.25">
      <c r="A21" s="40" t="s">
        <v>213</v>
      </c>
      <c r="B21" s="39" t="s">
        <v>214</v>
      </c>
      <c r="Q21" s="39" t="s">
        <v>210</v>
      </c>
    </row>
    <row r="22" spans="1:17" s="39" customFormat="1" ht="12.95" customHeight="1" x14ac:dyDescent="0.25">
      <c r="A22" s="40" t="s">
        <v>215</v>
      </c>
      <c r="B22" s="39" t="s">
        <v>216</v>
      </c>
      <c r="Q22" s="39" t="s">
        <v>210</v>
      </c>
    </row>
    <row r="23" spans="1:17" s="39" customFormat="1" ht="12.95" customHeight="1" x14ac:dyDescent="0.25">
      <c r="A23" s="40" t="s">
        <v>91</v>
      </c>
      <c r="B23" s="39" t="s">
        <v>266</v>
      </c>
      <c r="Q23" s="39" t="s">
        <v>210</v>
      </c>
    </row>
    <row r="24" spans="1:17" s="39" customFormat="1" ht="12.95" customHeight="1" x14ac:dyDescent="0.25">
      <c r="A24" s="40"/>
      <c r="Q24" s="39" t="s">
        <v>210</v>
      </c>
    </row>
    <row r="25" spans="1:17" s="39" customFormat="1" ht="12.95" customHeight="1" x14ac:dyDescent="0.25">
      <c r="A25" s="40"/>
      <c r="G25" s="40" t="s">
        <v>97</v>
      </c>
      <c r="H25" s="39" t="s">
        <v>107</v>
      </c>
      <c r="I25" s="39" t="s">
        <v>118</v>
      </c>
      <c r="J25" s="39" t="s">
        <v>134</v>
      </c>
      <c r="K25" s="39" t="s">
        <v>257</v>
      </c>
      <c r="L25" s="39" t="s">
        <v>258</v>
      </c>
      <c r="M25" s="39" t="s">
        <v>277</v>
      </c>
      <c r="N25" s="39" t="s">
        <v>278</v>
      </c>
      <c r="O25" s="39" t="s">
        <v>130</v>
      </c>
      <c r="P25" s="39" t="s">
        <v>114</v>
      </c>
      <c r="Q25" s="39" t="s">
        <v>210</v>
      </c>
    </row>
    <row r="26" spans="1:17" s="39" customFormat="1" ht="12.95" customHeight="1" x14ac:dyDescent="0.25">
      <c r="A26" s="40"/>
      <c r="G26" s="40" t="s">
        <v>218</v>
      </c>
      <c r="H26" s="39" t="s">
        <v>105</v>
      </c>
      <c r="I26" s="39" t="s">
        <v>219</v>
      </c>
      <c r="J26" s="39" t="s">
        <v>219</v>
      </c>
      <c r="K26" s="39" t="s">
        <v>259</v>
      </c>
      <c r="L26" s="39" t="s">
        <v>219</v>
      </c>
      <c r="M26" s="39" t="s">
        <v>219</v>
      </c>
      <c r="N26" s="39" t="s">
        <v>219</v>
      </c>
      <c r="O26" s="39" t="s">
        <v>259</v>
      </c>
      <c r="P26" s="39" t="s">
        <v>220</v>
      </c>
      <c r="Q26" s="39" t="s">
        <v>210</v>
      </c>
    </row>
    <row r="27" spans="1:17" s="39" customFormat="1" ht="12.95" customHeight="1" x14ac:dyDescent="0.25">
      <c r="A27" s="40"/>
      <c r="G27" s="40" t="s">
        <v>221</v>
      </c>
      <c r="I27" s="39" t="s">
        <v>222</v>
      </c>
      <c r="J27" s="39" t="s">
        <v>223</v>
      </c>
      <c r="L27" s="39" t="s">
        <v>260</v>
      </c>
      <c r="M27" s="39" t="s">
        <v>256</v>
      </c>
      <c r="N27" s="39" t="s">
        <v>280</v>
      </c>
      <c r="P27" s="39" t="s">
        <v>231</v>
      </c>
      <c r="Q27" s="39" t="s">
        <v>210</v>
      </c>
    </row>
    <row r="28" spans="1:17" s="39" customFormat="1" ht="12.95" customHeight="1" x14ac:dyDescent="0.25">
      <c r="A28" s="40"/>
      <c r="G28" s="40" t="s">
        <v>235</v>
      </c>
      <c r="H28" s="39" t="s">
        <v>236</v>
      </c>
      <c r="Q28" s="39" t="s">
        <v>210</v>
      </c>
    </row>
    <row r="29" spans="1:17" s="39" customFormat="1" ht="12.95" customHeight="1" x14ac:dyDescent="0.25">
      <c r="A29" s="40"/>
      <c r="G29" s="40" t="s">
        <v>238</v>
      </c>
      <c r="H29" s="39" t="s">
        <v>239</v>
      </c>
      <c r="I29" s="39" t="s">
        <v>267</v>
      </c>
      <c r="J29" s="39" t="s">
        <v>267</v>
      </c>
      <c r="K29" s="39" t="s">
        <v>267</v>
      </c>
      <c r="L29" s="39" t="s">
        <v>267</v>
      </c>
      <c r="M29" s="39" t="s">
        <v>239</v>
      </c>
      <c r="N29" s="39" t="s">
        <v>239</v>
      </c>
      <c r="O29" s="39" t="s">
        <v>267</v>
      </c>
      <c r="P29" s="39" t="s">
        <v>239</v>
      </c>
      <c r="Q29" s="39" t="s">
        <v>210</v>
      </c>
    </row>
    <row r="30" spans="1:17" s="39" customFormat="1" ht="12.95" customHeight="1" x14ac:dyDescent="0.25">
      <c r="A30" s="40"/>
      <c r="G30" s="40" t="s">
        <v>198</v>
      </c>
      <c r="H30" s="39" t="s">
        <v>240</v>
      </c>
      <c r="I30" s="39" t="s">
        <v>241</v>
      </c>
      <c r="J30" s="39" t="s">
        <v>261</v>
      </c>
      <c r="K30" s="39" t="s">
        <v>262</v>
      </c>
      <c r="L30" s="39" t="s">
        <v>263</v>
      </c>
      <c r="M30" s="39" t="s">
        <v>279</v>
      </c>
      <c r="N30" s="39" t="s">
        <v>281</v>
      </c>
      <c r="O30" s="39" t="s">
        <v>264</v>
      </c>
      <c r="P30" s="39" t="s">
        <v>250</v>
      </c>
      <c r="Q30" s="39" t="s">
        <v>210</v>
      </c>
    </row>
    <row r="31" spans="1:17" s="39" customFormat="1" ht="12.95" customHeight="1" x14ac:dyDescent="0.25">
      <c r="A31" s="40"/>
      <c r="G31" s="40"/>
      <c r="Q31" s="39" t="s">
        <v>210</v>
      </c>
    </row>
    <row r="32" spans="1:17" s="47" customFormat="1" x14ac:dyDescent="0.25">
      <c r="A32" s="45" t="s">
        <v>192</v>
      </c>
      <c r="B32" s="46"/>
      <c r="C32" s="46"/>
      <c r="D32" s="46"/>
      <c r="E32" s="46"/>
      <c r="F32" s="46"/>
      <c r="H32" s="48" t="s">
        <v>753</v>
      </c>
    </row>
    <row r="33" spans="1:21" s="47" customFormat="1" x14ac:dyDescent="0.25">
      <c r="A33" s="49" t="s">
        <v>92</v>
      </c>
      <c r="B33" s="49" t="s">
        <v>136</v>
      </c>
      <c r="C33" s="49" t="s">
        <v>93</v>
      </c>
      <c r="D33" s="49" t="s">
        <v>94</v>
      </c>
      <c r="E33" s="49" t="s">
        <v>95</v>
      </c>
      <c r="F33" s="49" t="s">
        <v>96</v>
      </c>
      <c r="G33" s="48"/>
      <c r="H33" s="48"/>
    </row>
    <row r="34" spans="1:21" ht="29.25" customHeight="1" x14ac:dyDescent="0.25">
      <c r="A34" s="46" t="s">
        <v>110</v>
      </c>
      <c r="B34" s="46" t="s">
        <v>254</v>
      </c>
      <c r="C34" s="46" t="s">
        <v>223</v>
      </c>
      <c r="D34" s="50" t="s">
        <v>111</v>
      </c>
      <c r="E34" s="46" t="s">
        <v>121</v>
      </c>
      <c r="G34" s="47" t="s">
        <v>210</v>
      </c>
      <c r="J34" s="69"/>
      <c r="K34" s="69"/>
      <c r="L34" s="52"/>
      <c r="M34" s="76" t="s">
        <v>276</v>
      </c>
      <c r="N34" s="52"/>
      <c r="O34" s="69"/>
      <c r="P34" s="52"/>
      <c r="Q34" s="53"/>
      <c r="R34" s="53"/>
      <c r="S34" s="53"/>
      <c r="T34" s="54"/>
      <c r="U34" s="54"/>
    </row>
    <row r="35" spans="1:21" x14ac:dyDescent="0.25">
      <c r="A35" s="46" t="s">
        <v>332</v>
      </c>
      <c r="B35" s="46" t="s">
        <v>268</v>
      </c>
      <c r="C35" s="46" t="s">
        <v>225</v>
      </c>
      <c r="D35" s="46" t="s">
        <v>82</v>
      </c>
      <c r="E35" s="50" t="s">
        <v>133</v>
      </c>
      <c r="F35" s="46" t="s">
        <v>333</v>
      </c>
      <c r="G35" s="47" t="s">
        <v>210</v>
      </c>
      <c r="P35" s="55"/>
    </row>
    <row r="36" spans="1:21" x14ac:dyDescent="0.25">
      <c r="A36" s="46" t="s">
        <v>116</v>
      </c>
      <c r="B36" s="46" t="s">
        <v>282</v>
      </c>
      <c r="G36" s="47" t="s">
        <v>210</v>
      </c>
      <c r="M36" s="56"/>
    </row>
    <row r="37" spans="1:21" x14ac:dyDescent="0.25">
      <c r="A37" s="46" t="s">
        <v>108</v>
      </c>
      <c r="J37" s="74"/>
    </row>
    <row r="38" spans="1:21" ht="15.75" thickBot="1" x14ac:dyDescent="0.3">
      <c r="A38" s="46" t="s">
        <v>110</v>
      </c>
      <c r="B38" s="46" t="s">
        <v>334</v>
      </c>
      <c r="C38" s="46" t="s">
        <v>222</v>
      </c>
      <c r="D38" s="50" t="s">
        <v>111</v>
      </c>
      <c r="E38" s="46" t="s">
        <v>269</v>
      </c>
      <c r="G38" s="47" t="s">
        <v>210</v>
      </c>
      <c r="I38" s="57" t="s">
        <v>119</v>
      </c>
      <c r="J38" s="57" t="s">
        <v>131</v>
      </c>
      <c r="K38" s="57" t="s">
        <v>87</v>
      </c>
      <c r="L38" s="57" t="s">
        <v>85</v>
      </c>
      <c r="M38" s="57" t="s">
        <v>329</v>
      </c>
      <c r="N38" s="57" t="s">
        <v>105</v>
      </c>
      <c r="O38" s="57" t="s">
        <v>126</v>
      </c>
      <c r="P38" s="58" t="s">
        <v>115</v>
      </c>
    </row>
    <row r="39" spans="1:21" ht="6.75" customHeight="1" thickTop="1" x14ac:dyDescent="0.25">
      <c r="A39" s="46" t="s">
        <v>108</v>
      </c>
      <c r="D39" s="50"/>
      <c r="I39" s="59"/>
      <c r="J39" s="59"/>
      <c r="K39" s="59"/>
      <c r="L39" s="59"/>
      <c r="M39" s="59"/>
      <c r="N39" s="59"/>
      <c r="O39" s="59"/>
      <c r="P39" s="60"/>
    </row>
    <row r="40" spans="1:21" x14ac:dyDescent="0.25">
      <c r="A40" s="46" t="s">
        <v>113</v>
      </c>
      <c r="B40" s="46" t="s">
        <v>265</v>
      </c>
      <c r="C40" s="46" t="s">
        <v>270</v>
      </c>
      <c r="G40" s="47" t="s">
        <v>210</v>
      </c>
      <c r="I40" s="61" t="s">
        <v>127</v>
      </c>
      <c r="J40" s="61" t="s">
        <v>132</v>
      </c>
      <c r="K40" s="61" t="str">
        <f>CONCATENATE(MID(L40,1,4),"-",MID(O40,1,4))</f>
        <v>-1111</v>
      </c>
      <c r="L40" s="61"/>
      <c r="M40" s="63" t="s">
        <v>129</v>
      </c>
      <c r="N40" s="63" t="s">
        <v>129</v>
      </c>
      <c r="O40" s="63" t="str">
        <f>CONCATENATE(M40," - ",N40)</f>
        <v>1111 - Annual Appropriations - 1111 - Annual Appropriations</v>
      </c>
      <c r="P40" s="64">
        <v>-4074172</v>
      </c>
      <c r="Q40" s="64"/>
    </row>
    <row r="41" spans="1:21" x14ac:dyDescent="0.25">
      <c r="A41" s="46" t="s">
        <v>108</v>
      </c>
      <c r="G41" s="47" t="s">
        <v>210</v>
      </c>
    </row>
    <row r="42" spans="1:21" x14ac:dyDescent="0.25">
      <c r="A42" s="46" t="s">
        <v>86</v>
      </c>
      <c r="C42" s="46" t="s">
        <v>256</v>
      </c>
      <c r="D42" s="46" t="s">
        <v>82</v>
      </c>
      <c r="E42" s="46" t="s">
        <v>83</v>
      </c>
      <c r="F42" s="46" t="s">
        <v>84</v>
      </c>
      <c r="G42" s="47" t="s">
        <v>210</v>
      </c>
      <c r="N42" s="66" t="s">
        <v>330</v>
      </c>
      <c r="P42" s="67"/>
      <c r="Q42" s="68"/>
    </row>
    <row r="43" spans="1:21" ht="13.5" customHeight="1" x14ac:dyDescent="0.25">
      <c r="A43" s="46" t="s">
        <v>108</v>
      </c>
      <c r="K43" s="65"/>
      <c r="M43" s="92" t="str">
        <f>K51&amp;" "&amp;O53&amp;" / "&amp;K52&amp;" "&amp;O54&amp;" / "&amp;K53&amp;" "&amp;I49</f>
        <v>Funding Source: {&amp;ColumnDefn1.Funding_Source_Description} / Ledger: {&amp;ColumnDefn1.F1Ldg_LdgName} / Period: &amp;PERIODTO</v>
      </c>
      <c r="N43" s="66"/>
      <c r="P43" s="68"/>
      <c r="Q43" s="68"/>
    </row>
    <row r="44" spans="1:21" ht="7.5" customHeight="1" x14ac:dyDescent="0.25">
      <c r="A44" s="46" t="s">
        <v>108</v>
      </c>
      <c r="G44" s="47" t="s">
        <v>210</v>
      </c>
    </row>
    <row r="45" spans="1:21" s="88" customFormat="1" ht="9" customHeight="1" x14ac:dyDescent="0.2">
      <c r="A45" s="85" t="s">
        <v>108</v>
      </c>
      <c r="B45" s="85"/>
      <c r="C45" s="85"/>
      <c r="D45" s="85"/>
      <c r="E45" s="86"/>
      <c r="F45" s="85"/>
      <c r="G45" s="87" t="s">
        <v>210</v>
      </c>
      <c r="J45" s="89"/>
      <c r="K45" s="89"/>
      <c r="L45" s="89"/>
      <c r="M45" s="89"/>
      <c r="N45" s="90">
        <f ca="1">NOW()</f>
        <v>43021.416852430557</v>
      </c>
      <c r="O45" s="89"/>
      <c r="P45" s="91">
        <f ca="1">NOW()</f>
        <v>43021.416852430557</v>
      </c>
    </row>
    <row r="46" spans="1:21" x14ac:dyDescent="0.25">
      <c r="A46" s="46" t="s">
        <v>108</v>
      </c>
      <c r="G46" s="47" t="s">
        <v>210</v>
      </c>
    </row>
    <row r="47" spans="1:21" x14ac:dyDescent="0.25">
      <c r="A47" s="46" t="s">
        <v>108</v>
      </c>
      <c r="G47" s="47" t="s">
        <v>210</v>
      </c>
      <c r="I47" s="70"/>
      <c r="J47" s="70"/>
    </row>
    <row r="48" spans="1:21" x14ac:dyDescent="0.25">
      <c r="A48" s="46" t="s">
        <v>108</v>
      </c>
      <c r="G48" s="47" t="s">
        <v>210</v>
      </c>
      <c r="I48" s="71" t="s">
        <v>313</v>
      </c>
      <c r="J48" s="71" t="s">
        <v>0</v>
      </c>
      <c r="K48" s="72"/>
      <c r="L48" s="72"/>
      <c r="M48" s="73" t="s">
        <v>284</v>
      </c>
      <c r="N48" s="72"/>
      <c r="O48" s="72"/>
      <c r="P48" s="72"/>
      <c r="Q48" s="72"/>
    </row>
    <row r="49" spans="1:18" x14ac:dyDescent="0.25">
      <c r="A49" s="46" t="s">
        <v>108</v>
      </c>
      <c r="G49" s="47" t="s">
        <v>210</v>
      </c>
      <c r="I49" s="71" t="s">
        <v>314</v>
      </c>
      <c r="J49" s="71"/>
      <c r="K49" s="72"/>
      <c r="L49" s="72"/>
      <c r="M49" s="72"/>
      <c r="N49" s="72"/>
      <c r="O49" s="72" t="s">
        <v>284</v>
      </c>
      <c r="P49" s="72"/>
      <c r="Q49" s="72"/>
    </row>
    <row r="50" spans="1:18" x14ac:dyDescent="0.25">
      <c r="A50" s="46" t="s">
        <v>108</v>
      </c>
      <c r="G50" s="47" t="s">
        <v>210</v>
      </c>
      <c r="I50" s="71" t="s">
        <v>285</v>
      </c>
      <c r="J50" s="71" t="e">
        <f>VLOOKUP($H$46,vlookups!E4:F16,2,FALSE)</f>
        <v>#N/A</v>
      </c>
      <c r="K50" s="72" t="s">
        <v>327</v>
      </c>
      <c r="L50" s="72"/>
      <c r="M50" s="72"/>
      <c r="N50" s="72"/>
      <c r="O50" s="72" t="s">
        <v>287</v>
      </c>
      <c r="P50" s="72"/>
      <c r="Q50" s="72"/>
    </row>
    <row r="51" spans="1:18" x14ac:dyDescent="0.25">
      <c r="A51" s="46" t="s">
        <v>108</v>
      </c>
      <c r="I51" s="71" t="s">
        <v>288</v>
      </c>
      <c r="J51" s="71"/>
      <c r="K51" s="72" t="s">
        <v>335</v>
      </c>
      <c r="L51" s="72"/>
      <c r="M51" s="72"/>
      <c r="N51" s="72"/>
      <c r="O51" s="72" t="s">
        <v>318</v>
      </c>
      <c r="P51" s="72"/>
      <c r="Q51" s="72"/>
    </row>
    <row r="52" spans="1:18" x14ac:dyDescent="0.25">
      <c r="A52" s="46" t="s">
        <v>108</v>
      </c>
      <c r="I52" s="71"/>
      <c r="J52" s="71"/>
      <c r="K52" s="72" t="s">
        <v>336</v>
      </c>
      <c r="L52" s="72"/>
      <c r="M52" s="72"/>
      <c r="N52" s="72"/>
      <c r="O52" s="72" t="s">
        <v>289</v>
      </c>
      <c r="P52" s="72"/>
      <c r="Q52" s="72"/>
    </row>
    <row r="53" spans="1:18" x14ac:dyDescent="0.25">
      <c r="A53" s="46" t="s">
        <v>108</v>
      </c>
      <c r="G53" s="47" t="s">
        <v>210</v>
      </c>
      <c r="I53" s="74"/>
      <c r="K53" s="72" t="s">
        <v>339</v>
      </c>
      <c r="L53" s="72"/>
      <c r="M53" s="72"/>
      <c r="N53" s="72"/>
      <c r="O53" s="72" t="s">
        <v>337</v>
      </c>
      <c r="P53" s="72"/>
      <c r="Q53" s="72"/>
    </row>
    <row r="54" spans="1:18" x14ac:dyDescent="0.25">
      <c r="A54" s="46" t="s">
        <v>108</v>
      </c>
      <c r="G54" s="47" t="s">
        <v>210</v>
      </c>
      <c r="K54" s="72"/>
      <c r="L54" s="72"/>
      <c r="M54" s="72"/>
      <c r="N54" s="72"/>
      <c r="O54" s="72" t="s">
        <v>338</v>
      </c>
      <c r="P54" s="72"/>
      <c r="Q54" s="72"/>
      <c r="R54" s="75"/>
    </row>
  </sheetData>
  <protectedRanges>
    <protectedRange sqref="M40:O40" name="Range1_1"/>
  </protectedRanges>
  <printOptions horizontalCentered="1"/>
  <pageMargins left="0.47244094488188981" right="0.43307086614173229" top="0.98425196850393704" bottom="0.98425196850393704" header="0.51181102362204722" footer="0.51181102362204722"/>
  <pageSetup paperSize="9" orientation="portrait" r:id="rId1"/>
  <headerFooter alignWithMargins="0">
    <oddFooter>&amp;L&amp;"Arial,Italic"&amp;8Page &amp;P of &amp;N&amp;R&amp;"Arial,Italic"&amp;8&amp;F (&amp;A)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topLeftCell="A28" zoomScaleNormal="100" workbookViewId="0">
      <selection activeCell="I34" sqref="I34"/>
    </sheetView>
  </sheetViews>
  <sheetFormatPr defaultRowHeight="15" x14ac:dyDescent="0.25"/>
  <cols>
    <col min="1" max="2" width="14.7109375" style="46" customWidth="1"/>
    <col min="3" max="3" width="12.7109375" style="46" customWidth="1"/>
    <col min="4" max="6" width="10.7109375" style="46" customWidth="1"/>
    <col min="7" max="7" width="18.85546875" style="47" customWidth="1"/>
    <col min="8" max="8" width="0.140625" style="51" customWidth="1"/>
    <col min="9" max="9" width="8.85546875" style="51" customWidth="1"/>
    <col min="10" max="10" width="9.85546875" style="51" customWidth="1"/>
    <col min="11" max="12" width="9.7109375" style="51" customWidth="1"/>
    <col min="13" max="13" width="15" style="51" customWidth="1"/>
    <col min="14" max="14" width="51.140625" style="51" customWidth="1"/>
    <col min="15" max="15" width="9.85546875" style="51" customWidth="1"/>
    <col min="16" max="16" width="15.7109375" style="51" customWidth="1"/>
    <col min="17" max="17" width="12.85546875" style="51" bestFit="1" customWidth="1"/>
    <col min="18" max="16384" width="9.140625" style="51"/>
  </cols>
  <sheetData>
    <row r="1" spans="1:7" s="37" customFormat="1" x14ac:dyDescent="0.25">
      <c r="A1" s="36" t="s">
        <v>191</v>
      </c>
    </row>
    <row r="2" spans="1:7" s="39" customFormat="1" ht="12.95" customHeight="1" x14ac:dyDescent="0.25">
      <c r="A2" s="38" t="s">
        <v>88</v>
      </c>
    </row>
    <row r="3" spans="1:7" s="39" customFormat="1" ht="12.95" customHeight="1" x14ac:dyDescent="0.25">
      <c r="A3" s="40" t="s">
        <v>89</v>
      </c>
      <c r="B3" s="39" t="s">
        <v>117</v>
      </c>
    </row>
    <row r="4" spans="1:7" s="39" customFormat="1" ht="12.95" customHeight="1" x14ac:dyDescent="0.25">
      <c r="A4" s="40" t="s">
        <v>193</v>
      </c>
      <c r="B4" s="39" t="s">
        <v>194</v>
      </c>
    </row>
    <row r="5" spans="1:7" s="39" customFormat="1" ht="12.95" customHeight="1" x14ac:dyDescent="0.25">
      <c r="A5" s="40" t="s">
        <v>195</v>
      </c>
      <c r="B5" s="39" t="s">
        <v>196</v>
      </c>
    </row>
    <row r="6" spans="1:7" s="39" customFormat="1" ht="12.95" customHeight="1" x14ac:dyDescent="0.25">
      <c r="A6" s="40" t="s">
        <v>90</v>
      </c>
      <c r="B6" s="39" t="s">
        <v>328</v>
      </c>
    </row>
    <row r="7" spans="1:7" s="39" customFormat="1" ht="12.95" customHeight="1" x14ac:dyDescent="0.25">
      <c r="A7" s="40" t="s">
        <v>198</v>
      </c>
      <c r="B7" s="39" t="s">
        <v>199</v>
      </c>
    </row>
    <row r="8" spans="1:7" s="39" customFormat="1" ht="12.95" customHeight="1" x14ac:dyDescent="0.25">
      <c r="A8" s="40" t="s">
        <v>200</v>
      </c>
      <c r="B8" s="39" t="s">
        <v>201</v>
      </c>
    </row>
    <row r="9" spans="1:7" s="39" customFormat="1" ht="12.95" customHeight="1" x14ac:dyDescent="0.25">
      <c r="A9" s="40"/>
    </row>
    <row r="10" spans="1:7" s="42" customFormat="1" ht="12.95" customHeight="1" x14ac:dyDescent="0.25">
      <c r="A10" s="41" t="s">
        <v>202</v>
      </c>
    </row>
    <row r="11" spans="1:7" s="42" customFormat="1" ht="12.95" customHeight="1" x14ac:dyDescent="0.25">
      <c r="B11" s="43" t="s">
        <v>104</v>
      </c>
      <c r="C11" s="43" t="s">
        <v>105</v>
      </c>
      <c r="D11" s="43" t="s">
        <v>106</v>
      </c>
      <c r="E11" s="43" t="s">
        <v>203</v>
      </c>
      <c r="F11" s="43" t="s">
        <v>204</v>
      </c>
      <c r="G11" s="43" t="s">
        <v>205</v>
      </c>
    </row>
    <row r="12" spans="1:7" s="42" customFormat="1" ht="12.95" customHeight="1" x14ac:dyDescent="0.25">
      <c r="A12" s="43" t="s">
        <v>98</v>
      </c>
      <c r="B12" s="42" t="s">
        <v>118</v>
      </c>
      <c r="C12" s="42" t="s">
        <v>119</v>
      </c>
      <c r="D12" s="42" t="s">
        <v>271</v>
      </c>
      <c r="E12" s="42" t="s">
        <v>0</v>
      </c>
    </row>
    <row r="13" spans="1:7" s="42" customFormat="1" ht="12.95" customHeight="1" x14ac:dyDescent="0.25">
      <c r="A13" s="43" t="s">
        <v>99</v>
      </c>
      <c r="B13" s="42" t="s">
        <v>122</v>
      </c>
      <c r="C13" s="42" t="s">
        <v>123</v>
      </c>
      <c r="D13" s="42" t="s">
        <v>272</v>
      </c>
      <c r="E13" s="44" t="s">
        <v>133</v>
      </c>
    </row>
    <row r="14" spans="1:7" s="42" customFormat="1" ht="12.95" customHeight="1" x14ac:dyDescent="0.25">
      <c r="A14" s="43" t="s">
        <v>100</v>
      </c>
      <c r="B14" s="42" t="s">
        <v>124</v>
      </c>
      <c r="C14" s="42" t="s">
        <v>125</v>
      </c>
      <c r="D14" s="42" t="s">
        <v>272</v>
      </c>
      <c r="E14" s="42" t="s">
        <v>140</v>
      </c>
    </row>
    <row r="15" spans="1:7" s="42" customFormat="1" ht="12.95" customHeight="1" x14ac:dyDescent="0.25">
      <c r="A15" s="43" t="s">
        <v>101</v>
      </c>
      <c r="B15" s="42" t="s">
        <v>325</v>
      </c>
      <c r="C15" s="42" t="s">
        <v>295</v>
      </c>
      <c r="D15" s="42" t="s">
        <v>316</v>
      </c>
    </row>
    <row r="16" spans="1:7" s="42" customFormat="1" ht="12.95" customHeight="1" x14ac:dyDescent="0.25">
      <c r="A16" s="43" t="s">
        <v>102</v>
      </c>
      <c r="B16" s="42" t="s">
        <v>78</v>
      </c>
      <c r="C16" s="42" t="s">
        <v>79</v>
      </c>
      <c r="D16" s="42" t="s">
        <v>272</v>
      </c>
      <c r="E16" s="44" t="s">
        <v>273</v>
      </c>
    </row>
    <row r="17" spans="1:17" s="42" customFormat="1" ht="12.95" customHeight="1" x14ac:dyDescent="0.25">
      <c r="A17" s="43" t="s">
        <v>103</v>
      </c>
      <c r="B17" s="42" t="s">
        <v>80</v>
      </c>
      <c r="C17" s="42" t="s">
        <v>81</v>
      </c>
      <c r="D17" s="42" t="s">
        <v>272</v>
      </c>
      <c r="E17" s="44" t="s">
        <v>274</v>
      </c>
    </row>
    <row r="18" spans="1:17" s="42" customFormat="1" ht="12.95" customHeight="1" x14ac:dyDescent="0.25">
      <c r="A18" s="43"/>
    </row>
    <row r="19" spans="1:17" s="39" customFormat="1" ht="12.95" customHeight="1" x14ac:dyDescent="0.25">
      <c r="A19" s="38" t="s">
        <v>209</v>
      </c>
      <c r="Q19" s="39" t="s">
        <v>210</v>
      </c>
    </row>
    <row r="20" spans="1:17" s="39" customFormat="1" ht="12.95" customHeight="1" x14ac:dyDescent="0.25">
      <c r="A20" s="40" t="s">
        <v>211</v>
      </c>
      <c r="B20" s="39" t="s">
        <v>212</v>
      </c>
      <c r="Q20" s="39" t="s">
        <v>210</v>
      </c>
    </row>
    <row r="21" spans="1:17" s="39" customFormat="1" ht="12.95" customHeight="1" x14ac:dyDescent="0.25">
      <c r="A21" s="40" t="s">
        <v>213</v>
      </c>
      <c r="B21" s="39" t="s">
        <v>214</v>
      </c>
      <c r="Q21" s="39" t="s">
        <v>210</v>
      </c>
    </row>
    <row r="22" spans="1:17" s="39" customFormat="1" ht="12.95" customHeight="1" x14ac:dyDescent="0.25">
      <c r="A22" s="40" t="s">
        <v>215</v>
      </c>
      <c r="B22" s="39" t="s">
        <v>216</v>
      </c>
      <c r="Q22" s="39" t="s">
        <v>210</v>
      </c>
    </row>
    <row r="23" spans="1:17" s="39" customFormat="1" ht="12.95" customHeight="1" x14ac:dyDescent="0.25">
      <c r="A23" s="40" t="s">
        <v>91</v>
      </c>
      <c r="B23" s="39" t="s">
        <v>266</v>
      </c>
      <c r="Q23" s="39" t="s">
        <v>210</v>
      </c>
    </row>
    <row r="24" spans="1:17" s="39" customFormat="1" ht="12.95" customHeight="1" x14ac:dyDescent="0.25">
      <c r="A24" s="40"/>
      <c r="Q24" s="39" t="s">
        <v>210</v>
      </c>
    </row>
    <row r="25" spans="1:17" s="39" customFormat="1" ht="12.95" customHeight="1" x14ac:dyDescent="0.25">
      <c r="A25" s="40"/>
      <c r="G25" s="40" t="s">
        <v>97</v>
      </c>
      <c r="H25" s="39" t="s">
        <v>107</v>
      </c>
      <c r="I25" s="39" t="s">
        <v>118</v>
      </c>
      <c r="J25" s="39" t="s">
        <v>134</v>
      </c>
      <c r="K25" s="39" t="s">
        <v>257</v>
      </c>
      <c r="L25" s="39" t="s">
        <v>258</v>
      </c>
      <c r="M25" s="39" t="s">
        <v>277</v>
      </c>
      <c r="N25" s="39" t="s">
        <v>278</v>
      </c>
      <c r="O25" s="39" t="s">
        <v>130</v>
      </c>
      <c r="P25" s="39" t="s">
        <v>114</v>
      </c>
      <c r="Q25" s="39" t="s">
        <v>210</v>
      </c>
    </row>
    <row r="26" spans="1:17" s="39" customFormat="1" ht="12.95" customHeight="1" x14ac:dyDescent="0.25">
      <c r="A26" s="40"/>
      <c r="G26" s="40" t="s">
        <v>218</v>
      </c>
      <c r="H26" s="39" t="s">
        <v>105</v>
      </c>
      <c r="I26" s="39" t="s">
        <v>219</v>
      </c>
      <c r="J26" s="39" t="s">
        <v>219</v>
      </c>
      <c r="K26" s="39" t="s">
        <v>259</v>
      </c>
      <c r="L26" s="39" t="s">
        <v>219</v>
      </c>
      <c r="M26" s="39" t="s">
        <v>219</v>
      </c>
      <c r="N26" s="39" t="s">
        <v>219</v>
      </c>
      <c r="O26" s="39" t="s">
        <v>259</v>
      </c>
      <c r="P26" s="39" t="s">
        <v>220</v>
      </c>
      <c r="Q26" s="39" t="s">
        <v>210</v>
      </c>
    </row>
    <row r="27" spans="1:17" s="39" customFormat="1" ht="12.95" customHeight="1" x14ac:dyDescent="0.25">
      <c r="A27" s="40"/>
      <c r="G27" s="40" t="s">
        <v>221</v>
      </c>
      <c r="I27" s="39" t="s">
        <v>222</v>
      </c>
      <c r="J27" s="39" t="s">
        <v>223</v>
      </c>
      <c r="L27" s="39" t="s">
        <v>260</v>
      </c>
      <c r="M27" s="39" t="s">
        <v>256</v>
      </c>
      <c r="N27" s="39" t="s">
        <v>280</v>
      </c>
      <c r="P27" s="39" t="s">
        <v>231</v>
      </c>
      <c r="Q27" s="39" t="s">
        <v>210</v>
      </c>
    </row>
    <row r="28" spans="1:17" s="39" customFormat="1" ht="12.95" customHeight="1" x14ac:dyDescent="0.25">
      <c r="A28" s="40"/>
      <c r="G28" s="40" t="s">
        <v>235</v>
      </c>
      <c r="H28" s="39" t="s">
        <v>236</v>
      </c>
      <c r="Q28" s="39" t="s">
        <v>210</v>
      </c>
    </row>
    <row r="29" spans="1:17" s="39" customFormat="1" ht="12.95" customHeight="1" x14ac:dyDescent="0.25">
      <c r="A29" s="40"/>
      <c r="G29" s="40" t="s">
        <v>238</v>
      </c>
      <c r="H29" s="39" t="s">
        <v>239</v>
      </c>
      <c r="I29" s="39" t="s">
        <v>267</v>
      </c>
      <c r="J29" s="39" t="s">
        <v>267</v>
      </c>
      <c r="K29" s="39" t="s">
        <v>267</v>
      </c>
      <c r="L29" s="39" t="s">
        <v>267</v>
      </c>
      <c r="M29" s="39" t="s">
        <v>239</v>
      </c>
      <c r="N29" s="39" t="s">
        <v>239</v>
      </c>
      <c r="O29" s="39" t="s">
        <v>267</v>
      </c>
      <c r="P29" s="39" t="s">
        <v>239</v>
      </c>
      <c r="Q29" s="39" t="s">
        <v>210</v>
      </c>
    </row>
    <row r="30" spans="1:17" s="39" customFormat="1" ht="12.95" customHeight="1" x14ac:dyDescent="0.25">
      <c r="A30" s="40"/>
      <c r="G30" s="40" t="s">
        <v>198</v>
      </c>
      <c r="H30" s="39" t="s">
        <v>240</v>
      </c>
      <c r="I30" s="39" t="s">
        <v>241</v>
      </c>
      <c r="J30" s="39" t="s">
        <v>261</v>
      </c>
      <c r="K30" s="39" t="s">
        <v>262</v>
      </c>
      <c r="L30" s="39" t="s">
        <v>263</v>
      </c>
      <c r="M30" s="39" t="s">
        <v>279</v>
      </c>
      <c r="N30" s="39" t="s">
        <v>281</v>
      </c>
      <c r="O30" s="39" t="s">
        <v>264</v>
      </c>
      <c r="P30" s="39" t="s">
        <v>250</v>
      </c>
      <c r="Q30" s="39" t="s">
        <v>210</v>
      </c>
    </row>
    <row r="31" spans="1:17" s="39" customFormat="1" ht="12.95" customHeight="1" x14ac:dyDescent="0.25">
      <c r="A31" s="40"/>
      <c r="G31" s="40"/>
      <c r="Q31" s="39" t="s">
        <v>210</v>
      </c>
    </row>
    <row r="32" spans="1:17" s="47" customFormat="1" x14ac:dyDescent="0.25">
      <c r="A32" s="45" t="s">
        <v>192</v>
      </c>
      <c r="B32" s="46"/>
      <c r="C32" s="46"/>
      <c r="D32" s="46"/>
      <c r="E32" s="46"/>
      <c r="F32" s="46"/>
      <c r="H32" s="48" t="s">
        <v>340</v>
      </c>
    </row>
    <row r="33" spans="1:21" s="47" customFormat="1" x14ac:dyDescent="0.25">
      <c r="A33" s="49" t="s">
        <v>92</v>
      </c>
      <c r="B33" s="49" t="s">
        <v>136</v>
      </c>
      <c r="C33" s="49" t="s">
        <v>93</v>
      </c>
      <c r="D33" s="49" t="s">
        <v>94</v>
      </c>
      <c r="E33" s="49" t="s">
        <v>95</v>
      </c>
      <c r="F33" s="49" t="s">
        <v>96</v>
      </c>
      <c r="G33" s="48"/>
      <c r="H33" s="48"/>
    </row>
    <row r="34" spans="1:21" ht="29.25" customHeight="1" x14ac:dyDescent="0.25">
      <c r="A34" s="46" t="s">
        <v>110</v>
      </c>
      <c r="B34" s="46" t="s">
        <v>254</v>
      </c>
      <c r="C34" s="46" t="s">
        <v>223</v>
      </c>
      <c r="D34" s="50" t="s">
        <v>111</v>
      </c>
      <c r="E34" s="46" t="s">
        <v>121</v>
      </c>
      <c r="G34" s="47" t="s">
        <v>210</v>
      </c>
      <c r="J34" s="69"/>
      <c r="K34" s="69"/>
      <c r="L34" s="52"/>
      <c r="M34" s="76" t="s">
        <v>276</v>
      </c>
      <c r="N34" s="52"/>
      <c r="O34" s="69"/>
      <c r="P34" s="52"/>
      <c r="Q34" s="53"/>
      <c r="R34" s="53"/>
      <c r="S34" s="53"/>
      <c r="T34" s="54"/>
      <c r="U34" s="54"/>
    </row>
    <row r="35" spans="1:21" x14ac:dyDescent="0.25">
      <c r="A35" s="46" t="s">
        <v>110</v>
      </c>
      <c r="B35" s="46" t="s">
        <v>254</v>
      </c>
      <c r="C35" s="46" t="s">
        <v>295</v>
      </c>
      <c r="D35" s="50" t="s">
        <v>111</v>
      </c>
      <c r="E35" s="46" t="s">
        <v>326</v>
      </c>
      <c r="G35" s="47" t="s">
        <v>210</v>
      </c>
      <c r="P35" s="55"/>
    </row>
    <row r="36" spans="1:21" x14ac:dyDescent="0.25">
      <c r="A36" s="46" t="s">
        <v>332</v>
      </c>
      <c r="B36" s="46" t="s">
        <v>268</v>
      </c>
      <c r="C36" s="46" t="s">
        <v>225</v>
      </c>
      <c r="D36" s="46" t="s">
        <v>82</v>
      </c>
      <c r="E36" s="50" t="s">
        <v>133</v>
      </c>
      <c r="F36" s="46" t="s">
        <v>333</v>
      </c>
      <c r="G36" s="47" t="s">
        <v>210</v>
      </c>
      <c r="P36" s="55"/>
    </row>
    <row r="37" spans="1:21" x14ac:dyDescent="0.25">
      <c r="A37" s="46" t="s">
        <v>116</v>
      </c>
      <c r="B37" s="46" t="s">
        <v>282</v>
      </c>
      <c r="G37" s="47" t="s">
        <v>210</v>
      </c>
      <c r="M37" s="56" t="str">
        <f>K51&amp;" "&amp;O50</f>
        <v>Program: {&amp;ColumnDefn1.Program} - {&amp;ColumnDefn1.Program_Description}</v>
      </c>
    </row>
    <row r="38" spans="1:21" x14ac:dyDescent="0.25">
      <c r="A38" s="46" t="s">
        <v>108</v>
      </c>
      <c r="J38" s="74"/>
    </row>
    <row r="39" spans="1:21" ht="15.75" thickBot="1" x14ac:dyDescent="0.3">
      <c r="A39" s="46" t="s">
        <v>110</v>
      </c>
      <c r="B39" s="46" t="s">
        <v>334</v>
      </c>
      <c r="C39" s="46" t="s">
        <v>222</v>
      </c>
      <c r="D39" s="50" t="s">
        <v>111</v>
      </c>
      <c r="E39" s="46" t="s">
        <v>269</v>
      </c>
      <c r="G39" s="47" t="s">
        <v>210</v>
      </c>
      <c r="I39" s="57" t="s">
        <v>119</v>
      </c>
      <c r="J39" s="57" t="s">
        <v>131</v>
      </c>
      <c r="K39" s="57" t="s">
        <v>87</v>
      </c>
      <c r="L39" s="57" t="s">
        <v>85</v>
      </c>
      <c r="M39" s="57" t="s">
        <v>329</v>
      </c>
      <c r="N39" s="57" t="s">
        <v>105</v>
      </c>
      <c r="O39" s="57" t="s">
        <v>126</v>
      </c>
      <c r="P39" s="58" t="s">
        <v>115</v>
      </c>
    </row>
    <row r="40" spans="1:21" ht="6.75" customHeight="1" thickTop="1" x14ac:dyDescent="0.25">
      <c r="A40" s="46" t="s">
        <v>108</v>
      </c>
      <c r="D40" s="50"/>
      <c r="I40" s="59"/>
      <c r="J40" s="59"/>
      <c r="K40" s="59"/>
      <c r="L40" s="59"/>
      <c r="M40" s="59"/>
      <c r="N40" s="59"/>
      <c r="O40" s="59"/>
      <c r="P40" s="60"/>
    </row>
    <row r="41" spans="1:21" x14ac:dyDescent="0.25">
      <c r="A41" s="46" t="s">
        <v>113</v>
      </c>
      <c r="B41" s="46" t="s">
        <v>265</v>
      </c>
      <c r="C41" s="46" t="s">
        <v>270</v>
      </c>
      <c r="G41" s="47" t="s">
        <v>210</v>
      </c>
      <c r="I41" s="61" t="s">
        <v>127</v>
      </c>
      <c r="J41" s="61" t="s">
        <v>132</v>
      </c>
      <c r="K41" s="61" t="str">
        <f>CONCATENATE(MID(L41,1,4),"-",MID(O41,1,4))</f>
        <v>-1111</v>
      </c>
      <c r="L41" s="61"/>
      <c r="M41" s="63" t="s">
        <v>129</v>
      </c>
      <c r="N41" s="63" t="s">
        <v>129</v>
      </c>
      <c r="O41" s="63" t="str">
        <f>CONCATENATE(M41," - ",N41)</f>
        <v>1111 - Annual Appropriations - 1111 - Annual Appropriations</v>
      </c>
      <c r="P41" s="64">
        <v>-4074172</v>
      </c>
      <c r="Q41" s="64"/>
    </row>
    <row r="42" spans="1:21" x14ac:dyDescent="0.25">
      <c r="A42" s="46" t="s">
        <v>108</v>
      </c>
      <c r="G42" s="47" t="s">
        <v>210</v>
      </c>
    </row>
    <row r="43" spans="1:21" x14ac:dyDescent="0.25">
      <c r="A43" s="46" t="s">
        <v>86</v>
      </c>
      <c r="C43" s="46" t="s">
        <v>256</v>
      </c>
      <c r="D43" s="46" t="s">
        <v>82</v>
      </c>
      <c r="E43" s="46" t="s">
        <v>83</v>
      </c>
      <c r="F43" s="46" t="s">
        <v>84</v>
      </c>
      <c r="G43" s="47" t="s">
        <v>210</v>
      </c>
      <c r="N43" s="66" t="s">
        <v>330</v>
      </c>
      <c r="P43" s="67"/>
      <c r="Q43" s="68"/>
    </row>
    <row r="44" spans="1:21" ht="13.5" customHeight="1" x14ac:dyDescent="0.25">
      <c r="A44" s="46" t="s">
        <v>108</v>
      </c>
      <c r="K44" s="65"/>
      <c r="M44" s="92" t="str">
        <f>K52&amp;" "&amp;O54&amp;" / "&amp;K53&amp;" "&amp;O55&amp;" / "&amp;K54&amp;" "&amp;I50</f>
        <v>Funding Source: {&amp;ColumnDefn1.Funding_Source_Description} / Ledger: {&amp;ColumnDefn1.F1Ldg_LdgName} / Period: &amp;PERIODTO</v>
      </c>
      <c r="N44" s="66"/>
      <c r="P44" s="68"/>
      <c r="Q44" s="68"/>
    </row>
    <row r="45" spans="1:21" ht="7.5" customHeight="1" x14ac:dyDescent="0.25">
      <c r="A45" s="46" t="s">
        <v>108</v>
      </c>
      <c r="G45" s="47" t="s">
        <v>210</v>
      </c>
    </row>
    <row r="46" spans="1:21" s="88" customFormat="1" ht="9" customHeight="1" x14ac:dyDescent="0.2">
      <c r="A46" s="85" t="s">
        <v>108</v>
      </c>
      <c r="B46" s="85"/>
      <c r="C46" s="85"/>
      <c r="D46" s="85"/>
      <c r="E46" s="86"/>
      <c r="F46" s="85"/>
      <c r="G46" s="87" t="s">
        <v>210</v>
      </c>
      <c r="J46" s="89"/>
      <c r="K46" s="89"/>
      <c r="L46" s="89"/>
      <c r="M46" s="89"/>
      <c r="N46" s="90">
        <f ca="1">NOW()</f>
        <v>43021.416852430557</v>
      </c>
      <c r="O46" s="89"/>
      <c r="P46" s="91">
        <f ca="1">NOW()</f>
        <v>43021.416852430557</v>
      </c>
    </row>
    <row r="47" spans="1:21" x14ac:dyDescent="0.25">
      <c r="A47" s="46" t="s">
        <v>108</v>
      </c>
      <c r="G47" s="47" t="s">
        <v>210</v>
      </c>
    </row>
    <row r="48" spans="1:21" x14ac:dyDescent="0.25">
      <c r="A48" s="46" t="s">
        <v>108</v>
      </c>
      <c r="G48" s="47" t="s">
        <v>210</v>
      </c>
      <c r="I48" s="70"/>
      <c r="J48" s="70"/>
    </row>
    <row r="49" spans="1:18" x14ac:dyDescent="0.25">
      <c r="A49" s="46" t="s">
        <v>108</v>
      </c>
      <c r="G49" s="47" t="s">
        <v>210</v>
      </c>
      <c r="I49" s="71" t="s">
        <v>313</v>
      </c>
      <c r="J49" s="71" t="s">
        <v>0</v>
      </c>
      <c r="K49" s="72"/>
      <c r="L49" s="72"/>
      <c r="M49" s="73" t="s">
        <v>284</v>
      </c>
      <c r="N49" s="72"/>
      <c r="O49" s="72"/>
      <c r="P49" s="72"/>
      <c r="Q49" s="72"/>
    </row>
    <row r="50" spans="1:18" x14ac:dyDescent="0.25">
      <c r="A50" s="46" t="s">
        <v>108</v>
      </c>
      <c r="G50" s="47" t="s">
        <v>210</v>
      </c>
      <c r="I50" s="71" t="s">
        <v>314</v>
      </c>
      <c r="J50" s="71"/>
      <c r="K50" s="72"/>
      <c r="L50" s="72"/>
      <c r="M50" s="72"/>
      <c r="N50" s="72"/>
      <c r="O50" s="72" t="s">
        <v>284</v>
      </c>
      <c r="P50" s="72"/>
      <c r="Q50" s="72"/>
    </row>
    <row r="51" spans="1:18" x14ac:dyDescent="0.25">
      <c r="A51" s="46" t="s">
        <v>108</v>
      </c>
      <c r="G51" s="47" t="s">
        <v>210</v>
      </c>
      <c r="I51" s="71" t="s">
        <v>285</v>
      </c>
      <c r="J51" s="71" t="e">
        <f>VLOOKUP($H$47,vlookups!E4:F16,2,FALSE)</f>
        <v>#N/A</v>
      </c>
      <c r="K51" s="72" t="s">
        <v>327</v>
      </c>
      <c r="L51" s="72"/>
      <c r="M51" s="72"/>
      <c r="N51" s="72"/>
      <c r="O51" s="72" t="s">
        <v>287</v>
      </c>
      <c r="P51" s="72"/>
      <c r="Q51" s="72"/>
    </row>
    <row r="52" spans="1:18" x14ac:dyDescent="0.25">
      <c r="A52" s="46" t="s">
        <v>108</v>
      </c>
      <c r="I52" s="71" t="s">
        <v>288</v>
      </c>
      <c r="J52" s="71"/>
      <c r="K52" s="72" t="s">
        <v>335</v>
      </c>
      <c r="L52" s="72"/>
      <c r="M52" s="72"/>
      <c r="N52" s="72"/>
      <c r="O52" s="72" t="s">
        <v>318</v>
      </c>
      <c r="P52" s="72"/>
      <c r="Q52" s="72"/>
    </row>
    <row r="53" spans="1:18" x14ac:dyDescent="0.25">
      <c r="A53" s="46" t="s">
        <v>108</v>
      </c>
      <c r="I53" s="71"/>
      <c r="J53" s="71"/>
      <c r="K53" s="72" t="s">
        <v>336</v>
      </c>
      <c r="L53" s="72"/>
      <c r="M53" s="72"/>
      <c r="N53" s="72"/>
      <c r="O53" s="72" t="s">
        <v>289</v>
      </c>
      <c r="P53" s="72"/>
      <c r="Q53" s="72"/>
    </row>
    <row r="54" spans="1:18" x14ac:dyDescent="0.25">
      <c r="A54" s="46" t="s">
        <v>108</v>
      </c>
      <c r="G54" s="47" t="s">
        <v>210</v>
      </c>
      <c r="I54" s="74"/>
      <c r="K54" s="72" t="s">
        <v>339</v>
      </c>
      <c r="L54" s="72"/>
      <c r="M54" s="72"/>
      <c r="N54" s="72"/>
      <c r="O54" s="72" t="s">
        <v>337</v>
      </c>
      <c r="P54" s="72"/>
      <c r="Q54" s="72"/>
    </row>
    <row r="55" spans="1:18" x14ac:dyDescent="0.25">
      <c r="A55" s="46" t="s">
        <v>108</v>
      </c>
      <c r="G55" s="47" t="s">
        <v>210</v>
      </c>
      <c r="K55" s="72"/>
      <c r="L55" s="72"/>
      <c r="M55" s="72"/>
      <c r="N55" s="72"/>
      <c r="O55" s="72" t="s">
        <v>338</v>
      </c>
      <c r="P55" s="72"/>
      <c r="Q55" s="72"/>
      <c r="R55" s="75"/>
    </row>
  </sheetData>
  <protectedRanges>
    <protectedRange sqref="M41:O41" name="Range1_1"/>
  </protectedRanges>
  <printOptions horizontalCentered="1"/>
  <pageMargins left="0.47244094488188981" right="0.43307086614173229" top="0.98425196850393704" bottom="0.98425196850393704" header="0.51181102362204722" footer="0.51181102362204722"/>
  <pageSetup paperSize="9" orientation="portrait" r:id="rId1"/>
  <headerFooter alignWithMargins="0">
    <oddFooter>&amp;L&amp;"Arial,Italic"&amp;8Page &amp;P of &amp;N&amp;R&amp;"Arial,Italic"&amp;8&amp;F (&amp;A)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zoomScaleNormal="100" workbookViewId="0">
      <selection activeCell="L39" sqref="L39"/>
    </sheetView>
  </sheetViews>
  <sheetFormatPr defaultRowHeight="15" x14ac:dyDescent="0.25"/>
  <cols>
    <col min="1" max="2" width="14.7109375" style="46" customWidth="1"/>
    <col min="3" max="3" width="12.7109375" style="46" customWidth="1"/>
    <col min="4" max="6" width="10.7109375" style="46" customWidth="1"/>
    <col min="7" max="7" width="18.85546875" style="47" customWidth="1"/>
    <col min="8" max="8" width="0.140625" style="51" customWidth="1"/>
    <col min="9" max="11" width="7.85546875" style="51" customWidth="1"/>
    <col min="12" max="12" width="18.5703125" style="51" customWidth="1"/>
    <col min="13" max="13" width="15.42578125" style="51" customWidth="1"/>
    <col min="14" max="14" width="53.85546875" style="51" customWidth="1"/>
    <col min="15" max="15" width="10.42578125" style="51" customWidth="1"/>
    <col min="16" max="16" width="15.7109375" style="51" customWidth="1"/>
    <col min="17" max="17" width="12.85546875" style="51" bestFit="1" customWidth="1"/>
    <col min="18" max="16384" width="9.140625" style="51"/>
  </cols>
  <sheetData>
    <row r="1" spans="1:7" s="37" customFormat="1" x14ac:dyDescent="0.25">
      <c r="A1" s="36" t="s">
        <v>191</v>
      </c>
    </row>
    <row r="2" spans="1:7" s="39" customFormat="1" ht="12.95" customHeight="1" x14ac:dyDescent="0.25">
      <c r="A2" s="38" t="s">
        <v>88</v>
      </c>
    </row>
    <row r="3" spans="1:7" s="39" customFormat="1" ht="12.95" customHeight="1" x14ac:dyDescent="0.25">
      <c r="A3" s="40" t="s">
        <v>89</v>
      </c>
      <c r="B3" s="39" t="s">
        <v>117</v>
      </c>
    </row>
    <row r="4" spans="1:7" s="39" customFormat="1" ht="12.95" customHeight="1" x14ac:dyDescent="0.25">
      <c r="A4" s="40" t="s">
        <v>193</v>
      </c>
      <c r="B4" s="39" t="s">
        <v>194</v>
      </c>
    </row>
    <row r="5" spans="1:7" s="39" customFormat="1" ht="12.95" customHeight="1" x14ac:dyDescent="0.25">
      <c r="A5" s="40" t="s">
        <v>195</v>
      </c>
      <c r="B5" s="39" t="s">
        <v>196</v>
      </c>
    </row>
    <row r="6" spans="1:7" s="39" customFormat="1" ht="12.95" customHeight="1" x14ac:dyDescent="0.25">
      <c r="A6" s="40" t="s">
        <v>90</v>
      </c>
      <c r="B6" s="39" t="s">
        <v>346</v>
      </c>
    </row>
    <row r="7" spans="1:7" s="39" customFormat="1" ht="12.95" customHeight="1" x14ac:dyDescent="0.25">
      <c r="A7" s="40" t="s">
        <v>198</v>
      </c>
      <c r="B7" s="39" t="s">
        <v>199</v>
      </c>
    </row>
    <row r="8" spans="1:7" s="39" customFormat="1" ht="12.95" customHeight="1" x14ac:dyDescent="0.25">
      <c r="A8" s="40" t="s">
        <v>200</v>
      </c>
      <c r="B8" s="39" t="s">
        <v>201</v>
      </c>
    </row>
    <row r="9" spans="1:7" s="39" customFormat="1" ht="12.95" customHeight="1" x14ac:dyDescent="0.25">
      <c r="A9" s="40"/>
    </row>
    <row r="10" spans="1:7" s="42" customFormat="1" ht="12.95" customHeight="1" x14ac:dyDescent="0.25">
      <c r="A10" s="41" t="s">
        <v>202</v>
      </c>
    </row>
    <row r="11" spans="1:7" s="42" customFormat="1" ht="12.95" customHeight="1" x14ac:dyDescent="0.25">
      <c r="B11" s="43" t="s">
        <v>104</v>
      </c>
      <c r="C11" s="43" t="s">
        <v>105</v>
      </c>
      <c r="D11" s="43" t="s">
        <v>106</v>
      </c>
      <c r="E11" s="43" t="s">
        <v>203</v>
      </c>
      <c r="F11" s="43" t="s">
        <v>204</v>
      </c>
      <c r="G11" s="43" t="s">
        <v>205</v>
      </c>
    </row>
    <row r="12" spans="1:7" s="42" customFormat="1" ht="12.95" customHeight="1" x14ac:dyDescent="0.25">
      <c r="A12" s="43" t="s">
        <v>98</v>
      </c>
      <c r="B12" s="42" t="s">
        <v>118</v>
      </c>
      <c r="C12" s="42" t="s">
        <v>119</v>
      </c>
      <c r="D12" s="42" t="s">
        <v>271</v>
      </c>
      <c r="E12" s="42" t="s">
        <v>0</v>
      </c>
    </row>
    <row r="13" spans="1:7" s="42" customFormat="1" ht="12.95" customHeight="1" x14ac:dyDescent="0.25">
      <c r="A13" s="43" t="s">
        <v>99</v>
      </c>
      <c r="B13" s="42" t="s">
        <v>122</v>
      </c>
      <c r="C13" s="42" t="s">
        <v>123</v>
      </c>
      <c r="D13" s="42" t="s">
        <v>272</v>
      </c>
      <c r="E13" s="44" t="s">
        <v>133</v>
      </c>
    </row>
    <row r="14" spans="1:7" s="42" customFormat="1" ht="12.95" customHeight="1" x14ac:dyDescent="0.25">
      <c r="A14" s="43" t="s">
        <v>100</v>
      </c>
      <c r="B14" s="42" t="s">
        <v>124</v>
      </c>
      <c r="C14" s="42" t="s">
        <v>125</v>
      </c>
      <c r="D14" s="42" t="s">
        <v>272</v>
      </c>
      <c r="E14" s="42" t="s">
        <v>140</v>
      </c>
    </row>
    <row r="15" spans="1:7" s="42" customFormat="1" ht="12.95" customHeight="1" x14ac:dyDescent="0.25">
      <c r="A15" s="43" t="s">
        <v>101</v>
      </c>
      <c r="B15" s="42" t="s">
        <v>78</v>
      </c>
      <c r="C15" s="42" t="s">
        <v>79</v>
      </c>
      <c r="D15" s="42" t="s">
        <v>272</v>
      </c>
      <c r="E15" s="44" t="s">
        <v>273</v>
      </c>
    </row>
    <row r="16" spans="1:7" s="42" customFormat="1" ht="12.95" customHeight="1" x14ac:dyDescent="0.25">
      <c r="A16" s="43" t="s">
        <v>102</v>
      </c>
      <c r="B16" s="42" t="s">
        <v>80</v>
      </c>
      <c r="C16" s="42" t="s">
        <v>81</v>
      </c>
      <c r="D16" s="42" t="s">
        <v>272</v>
      </c>
      <c r="E16" s="44" t="s">
        <v>274</v>
      </c>
    </row>
    <row r="17" spans="1:17" s="42" customFormat="1" ht="12.95" customHeight="1" x14ac:dyDescent="0.25">
      <c r="A17" s="43" t="s">
        <v>103</v>
      </c>
    </row>
    <row r="18" spans="1:17" s="42" customFormat="1" ht="12.95" customHeight="1" x14ac:dyDescent="0.25">
      <c r="A18" s="43"/>
    </row>
    <row r="19" spans="1:17" s="39" customFormat="1" ht="12.95" customHeight="1" x14ac:dyDescent="0.25">
      <c r="A19" s="38" t="s">
        <v>209</v>
      </c>
      <c r="Q19" s="39" t="s">
        <v>210</v>
      </c>
    </row>
    <row r="20" spans="1:17" s="39" customFormat="1" ht="12.95" customHeight="1" x14ac:dyDescent="0.25">
      <c r="A20" s="40" t="s">
        <v>211</v>
      </c>
      <c r="B20" s="39" t="s">
        <v>212</v>
      </c>
      <c r="Q20" s="39" t="s">
        <v>210</v>
      </c>
    </row>
    <row r="21" spans="1:17" s="39" customFormat="1" ht="12.95" customHeight="1" x14ac:dyDescent="0.25">
      <c r="A21" s="40" t="s">
        <v>213</v>
      </c>
      <c r="B21" s="39" t="s">
        <v>214</v>
      </c>
      <c r="Q21" s="39" t="s">
        <v>210</v>
      </c>
    </row>
    <row r="22" spans="1:17" s="39" customFormat="1" ht="12.95" customHeight="1" x14ac:dyDescent="0.25">
      <c r="A22" s="40" t="s">
        <v>215</v>
      </c>
      <c r="B22" s="39" t="s">
        <v>216</v>
      </c>
      <c r="Q22" s="39" t="s">
        <v>210</v>
      </c>
    </row>
    <row r="23" spans="1:17" s="39" customFormat="1" ht="12.95" customHeight="1" x14ac:dyDescent="0.25">
      <c r="A23" s="40" t="s">
        <v>91</v>
      </c>
      <c r="B23" s="39" t="s">
        <v>345</v>
      </c>
      <c r="Q23" s="39" t="s">
        <v>210</v>
      </c>
    </row>
    <row r="24" spans="1:17" s="39" customFormat="1" ht="12.95" customHeight="1" x14ac:dyDescent="0.25">
      <c r="A24" s="40"/>
      <c r="Q24" s="39" t="s">
        <v>210</v>
      </c>
    </row>
    <row r="25" spans="1:17" s="39" customFormat="1" ht="12.95" customHeight="1" x14ac:dyDescent="0.25">
      <c r="A25" s="40"/>
      <c r="G25" s="40" t="s">
        <v>97</v>
      </c>
      <c r="H25" s="39" t="s">
        <v>107</v>
      </c>
      <c r="I25" s="39" t="s">
        <v>118</v>
      </c>
      <c r="J25" s="39" t="s">
        <v>134</v>
      </c>
      <c r="K25" s="39" t="s">
        <v>257</v>
      </c>
      <c r="L25" s="39" t="s">
        <v>258</v>
      </c>
      <c r="M25" s="39" t="s">
        <v>277</v>
      </c>
      <c r="N25" s="39" t="s">
        <v>278</v>
      </c>
      <c r="O25" s="39" t="s">
        <v>130</v>
      </c>
      <c r="P25" s="39" t="s">
        <v>114</v>
      </c>
      <c r="Q25" s="39" t="s">
        <v>210</v>
      </c>
    </row>
    <row r="26" spans="1:17" s="39" customFormat="1" ht="12.95" customHeight="1" x14ac:dyDescent="0.25">
      <c r="A26" s="40"/>
      <c r="G26" s="40" t="s">
        <v>218</v>
      </c>
      <c r="H26" s="39" t="s">
        <v>105</v>
      </c>
      <c r="I26" s="39" t="s">
        <v>219</v>
      </c>
      <c r="J26" s="39" t="s">
        <v>219</v>
      </c>
      <c r="K26" s="39" t="s">
        <v>259</v>
      </c>
      <c r="L26" s="39" t="s">
        <v>219</v>
      </c>
      <c r="M26" s="39" t="s">
        <v>219</v>
      </c>
      <c r="N26" s="39" t="s">
        <v>219</v>
      </c>
      <c r="O26" s="39" t="s">
        <v>259</v>
      </c>
      <c r="P26" s="39" t="s">
        <v>220</v>
      </c>
      <c r="Q26" s="39" t="s">
        <v>210</v>
      </c>
    </row>
    <row r="27" spans="1:17" s="39" customFormat="1" ht="12.95" customHeight="1" x14ac:dyDescent="0.25">
      <c r="A27" s="40"/>
      <c r="G27" s="40" t="s">
        <v>221</v>
      </c>
      <c r="I27" s="39" t="s">
        <v>222</v>
      </c>
      <c r="J27" s="39" t="s">
        <v>223</v>
      </c>
      <c r="L27" s="39" t="s">
        <v>228</v>
      </c>
      <c r="M27" s="39" t="s">
        <v>256</v>
      </c>
      <c r="N27" s="39" t="s">
        <v>280</v>
      </c>
      <c r="P27" s="39" t="s">
        <v>231</v>
      </c>
      <c r="Q27" s="39" t="s">
        <v>210</v>
      </c>
    </row>
    <row r="28" spans="1:17" s="39" customFormat="1" ht="12.95" customHeight="1" x14ac:dyDescent="0.25">
      <c r="A28" s="40"/>
      <c r="G28" s="40" t="s">
        <v>235</v>
      </c>
      <c r="H28" s="39" t="s">
        <v>236</v>
      </c>
      <c r="Q28" s="39" t="s">
        <v>210</v>
      </c>
    </row>
    <row r="29" spans="1:17" s="39" customFormat="1" ht="12.95" customHeight="1" x14ac:dyDescent="0.25">
      <c r="A29" s="40"/>
      <c r="G29" s="40" t="s">
        <v>238</v>
      </c>
      <c r="H29" s="39" t="s">
        <v>239</v>
      </c>
      <c r="I29" s="39" t="s">
        <v>267</v>
      </c>
      <c r="J29" s="39" t="s">
        <v>267</v>
      </c>
      <c r="K29" s="39" t="s">
        <v>267</v>
      </c>
      <c r="L29" s="39" t="s">
        <v>239</v>
      </c>
      <c r="M29" s="39" t="s">
        <v>239</v>
      </c>
      <c r="N29" s="39" t="s">
        <v>239</v>
      </c>
      <c r="O29" s="39" t="s">
        <v>267</v>
      </c>
      <c r="P29" s="39" t="s">
        <v>239</v>
      </c>
      <c r="Q29" s="39" t="s">
        <v>210</v>
      </c>
    </row>
    <row r="30" spans="1:17" s="39" customFormat="1" ht="12.95" customHeight="1" x14ac:dyDescent="0.25">
      <c r="A30" s="40"/>
      <c r="G30" s="40" t="s">
        <v>198</v>
      </c>
      <c r="H30" s="39" t="s">
        <v>240</v>
      </c>
      <c r="I30" s="39" t="s">
        <v>241</v>
      </c>
      <c r="J30" s="39" t="s">
        <v>261</v>
      </c>
      <c r="K30" s="39" t="s">
        <v>262</v>
      </c>
      <c r="L30" s="39" t="s">
        <v>263</v>
      </c>
      <c r="M30" s="39" t="s">
        <v>279</v>
      </c>
      <c r="N30" s="39" t="s">
        <v>281</v>
      </c>
      <c r="O30" s="39" t="s">
        <v>264</v>
      </c>
      <c r="P30" s="39" t="s">
        <v>250</v>
      </c>
      <c r="Q30" s="39" t="s">
        <v>210</v>
      </c>
    </row>
    <row r="31" spans="1:17" s="39" customFormat="1" ht="12.95" customHeight="1" x14ac:dyDescent="0.25">
      <c r="A31" s="40"/>
      <c r="G31" s="40"/>
      <c r="Q31" s="39" t="s">
        <v>210</v>
      </c>
    </row>
    <row r="32" spans="1:17" s="47" customFormat="1" x14ac:dyDescent="0.25">
      <c r="A32" s="45" t="s">
        <v>192</v>
      </c>
      <c r="B32" s="46"/>
      <c r="C32" s="46"/>
      <c r="D32" s="46"/>
      <c r="E32" s="46"/>
      <c r="F32" s="46"/>
      <c r="H32" s="48" t="s">
        <v>347</v>
      </c>
    </row>
    <row r="33" spans="1:21" s="47" customFormat="1" x14ac:dyDescent="0.25">
      <c r="A33" s="49" t="s">
        <v>92</v>
      </c>
      <c r="B33" s="49" t="s">
        <v>136</v>
      </c>
      <c r="C33" s="49" t="s">
        <v>93</v>
      </c>
      <c r="D33" s="49" t="s">
        <v>94</v>
      </c>
      <c r="E33" s="49" t="s">
        <v>95</v>
      </c>
      <c r="F33" s="49" t="s">
        <v>96</v>
      </c>
      <c r="G33" s="48"/>
      <c r="H33" s="48"/>
    </row>
    <row r="34" spans="1:21" ht="27" customHeight="1" x14ac:dyDescent="0.25">
      <c r="A34" s="46" t="s">
        <v>110</v>
      </c>
      <c r="B34" s="46" t="s">
        <v>254</v>
      </c>
      <c r="C34" s="46" t="s">
        <v>223</v>
      </c>
      <c r="D34" s="50" t="s">
        <v>111</v>
      </c>
      <c r="E34" s="46" t="s">
        <v>121</v>
      </c>
      <c r="G34" s="47" t="s">
        <v>210</v>
      </c>
      <c r="L34" s="52"/>
      <c r="M34" s="76" t="s">
        <v>276</v>
      </c>
      <c r="N34" s="52"/>
      <c r="O34" s="52"/>
      <c r="P34" s="52"/>
      <c r="Q34" s="53"/>
      <c r="R34" s="53"/>
      <c r="S34" s="53"/>
      <c r="T34" s="54"/>
      <c r="U34" s="54"/>
    </row>
    <row r="35" spans="1:21" x14ac:dyDescent="0.25">
      <c r="A35" s="46" t="s">
        <v>108</v>
      </c>
      <c r="B35" s="46" t="s">
        <v>254</v>
      </c>
      <c r="C35" s="46" t="s">
        <v>260</v>
      </c>
      <c r="D35" s="50" t="s">
        <v>111</v>
      </c>
      <c r="E35" s="46" t="s">
        <v>317</v>
      </c>
      <c r="G35" s="47" t="s">
        <v>210</v>
      </c>
      <c r="P35" s="55"/>
    </row>
    <row r="36" spans="1:21" x14ac:dyDescent="0.25">
      <c r="A36" s="46" t="s">
        <v>332</v>
      </c>
      <c r="B36" s="46" t="s">
        <v>268</v>
      </c>
      <c r="C36" s="46" t="s">
        <v>225</v>
      </c>
      <c r="D36" s="46" t="s">
        <v>82</v>
      </c>
      <c r="E36" s="50" t="s">
        <v>133</v>
      </c>
      <c r="F36" s="46" t="s">
        <v>333</v>
      </c>
      <c r="G36" s="47" t="s">
        <v>210</v>
      </c>
      <c r="P36" s="55"/>
    </row>
    <row r="37" spans="1:21" x14ac:dyDescent="0.25">
      <c r="A37" s="46" t="s">
        <v>108</v>
      </c>
      <c r="D37" s="50"/>
      <c r="M37" s="56" t="str">
        <f>K51&amp;" "&amp;O53</f>
        <v>Cost Centre: {&amp;ColumnDefn1.Cost Centre} - {&amp;ColumnDefn1.Cost Centre_Description}</v>
      </c>
      <c r="P37" s="55"/>
    </row>
    <row r="38" spans="1:21" x14ac:dyDescent="0.25">
      <c r="A38" s="46" t="s">
        <v>116</v>
      </c>
      <c r="B38" s="46" t="s">
        <v>282</v>
      </c>
      <c r="G38" s="47" t="s">
        <v>210</v>
      </c>
    </row>
    <row r="39" spans="1:21" ht="15.75" thickBot="1" x14ac:dyDescent="0.3">
      <c r="A39" s="46" t="s">
        <v>110</v>
      </c>
      <c r="B39" s="46" t="s">
        <v>334</v>
      </c>
      <c r="C39" s="46" t="s">
        <v>222</v>
      </c>
      <c r="D39" s="50" t="s">
        <v>111</v>
      </c>
      <c r="E39" s="46" t="s">
        <v>269</v>
      </c>
      <c r="G39" s="47" t="s">
        <v>210</v>
      </c>
      <c r="I39" s="57" t="s">
        <v>119</v>
      </c>
      <c r="J39" s="57" t="s">
        <v>131</v>
      </c>
      <c r="K39" s="57" t="s">
        <v>87</v>
      </c>
      <c r="L39" s="57" t="s">
        <v>87</v>
      </c>
      <c r="M39" s="57" t="s">
        <v>329</v>
      </c>
      <c r="N39" s="57" t="s">
        <v>105</v>
      </c>
      <c r="O39" s="57" t="s">
        <v>126</v>
      </c>
      <c r="P39" s="58" t="s">
        <v>115</v>
      </c>
    </row>
    <row r="40" spans="1:21" ht="9" customHeight="1" thickTop="1" x14ac:dyDescent="0.25">
      <c r="A40" s="46" t="s">
        <v>108</v>
      </c>
      <c r="D40" s="50"/>
      <c r="I40" s="59"/>
      <c r="J40" s="59"/>
      <c r="K40" s="59"/>
      <c r="L40" s="59"/>
      <c r="M40" s="59"/>
      <c r="N40" s="59"/>
      <c r="O40" s="59"/>
      <c r="P40" s="60"/>
    </row>
    <row r="41" spans="1:21" x14ac:dyDescent="0.25">
      <c r="A41" s="46" t="s">
        <v>113</v>
      </c>
      <c r="B41" s="46" t="s">
        <v>265</v>
      </c>
      <c r="C41" s="46" t="s">
        <v>270</v>
      </c>
      <c r="G41" s="47" t="s">
        <v>210</v>
      </c>
      <c r="I41" s="61" t="s">
        <v>127</v>
      </c>
      <c r="J41" s="61" t="s">
        <v>132</v>
      </c>
      <c r="K41" s="62" t="str">
        <f>CONCATENATE(MID(L41,1,4),"-",MID(O41,1,4))</f>
        <v>-1111</v>
      </c>
      <c r="L41" s="61"/>
      <c r="M41" s="63" t="s">
        <v>129</v>
      </c>
      <c r="N41" s="63" t="s">
        <v>129</v>
      </c>
      <c r="O41" s="63" t="str">
        <f>CONCATENATE(M41," - ",N41)</f>
        <v>1111 - Annual Appropriations - 1111 - Annual Appropriations</v>
      </c>
      <c r="P41" s="64">
        <v>-4074172</v>
      </c>
      <c r="Q41" s="64"/>
    </row>
    <row r="42" spans="1:21" x14ac:dyDescent="0.25">
      <c r="A42" s="46" t="s">
        <v>108</v>
      </c>
      <c r="G42" s="47" t="s">
        <v>210</v>
      </c>
      <c r="K42" s="65"/>
    </row>
    <row r="43" spans="1:21" x14ac:dyDescent="0.25">
      <c r="A43" s="46" t="s">
        <v>86</v>
      </c>
      <c r="C43" s="46" t="s">
        <v>256</v>
      </c>
      <c r="D43" s="46" t="s">
        <v>82</v>
      </c>
      <c r="E43" s="46" t="s">
        <v>83</v>
      </c>
      <c r="F43" s="46" t="s">
        <v>84</v>
      </c>
      <c r="G43" s="47" t="s">
        <v>210</v>
      </c>
      <c r="K43" s="65"/>
      <c r="N43" s="66" t="s">
        <v>330</v>
      </c>
      <c r="P43" s="67"/>
      <c r="Q43" s="68"/>
    </row>
    <row r="44" spans="1:21" ht="13.5" customHeight="1" x14ac:dyDescent="0.25">
      <c r="A44" s="46" t="s">
        <v>108</v>
      </c>
      <c r="K44" s="65"/>
      <c r="M44" s="92" t="str">
        <f>K52&amp;" "&amp;O54&amp;" / "&amp;K53&amp;" "&amp;O55&amp;" / "&amp;K54&amp;" "&amp;I50</f>
        <v>Funding Source: {&amp;ColumnDefn1.Funding_Source_Description} / Ledger: {&amp;ColumnDefn1.F1Ldg_LdgName} / Period: &amp;PERIODTO</v>
      </c>
      <c r="N44" s="66"/>
      <c r="P44" s="68"/>
      <c r="Q44" s="68"/>
    </row>
    <row r="45" spans="1:21" ht="6" customHeight="1" x14ac:dyDescent="0.25">
      <c r="A45" s="46" t="s">
        <v>108</v>
      </c>
      <c r="G45" s="47" t="s">
        <v>210</v>
      </c>
    </row>
    <row r="46" spans="1:21" s="80" customFormat="1" ht="11.25" x14ac:dyDescent="0.2">
      <c r="A46" s="77" t="s">
        <v>108</v>
      </c>
      <c r="B46" s="77"/>
      <c r="C46" s="77"/>
      <c r="D46" s="77"/>
      <c r="E46" s="78"/>
      <c r="F46" s="77"/>
      <c r="G46" s="79" t="s">
        <v>210</v>
      </c>
      <c r="I46" s="81"/>
      <c r="J46" s="81"/>
      <c r="K46" s="81"/>
      <c r="L46" s="82"/>
      <c r="M46" s="82"/>
      <c r="N46" s="83">
        <f ca="1">NOW()</f>
        <v>43021.416852430557</v>
      </c>
      <c r="O46" s="81"/>
      <c r="P46" s="84">
        <f ca="1">NOW()</f>
        <v>43021.416852430557</v>
      </c>
    </row>
    <row r="47" spans="1:21" x14ac:dyDescent="0.25">
      <c r="A47" s="46" t="s">
        <v>108</v>
      </c>
      <c r="G47" s="47" t="s">
        <v>210</v>
      </c>
    </row>
    <row r="48" spans="1:21" x14ac:dyDescent="0.25">
      <c r="A48" s="46" t="s">
        <v>108</v>
      </c>
      <c r="G48" s="47" t="s">
        <v>210</v>
      </c>
      <c r="I48" s="70"/>
      <c r="J48" s="70"/>
    </row>
    <row r="49" spans="1:17" x14ac:dyDescent="0.25">
      <c r="A49" s="46" t="s">
        <v>108</v>
      </c>
      <c r="G49" s="47" t="s">
        <v>210</v>
      </c>
      <c r="I49" s="71" t="s">
        <v>313</v>
      </c>
      <c r="J49" s="71" t="s">
        <v>0</v>
      </c>
      <c r="K49" s="72"/>
      <c r="L49" s="72"/>
      <c r="M49" s="73" t="s">
        <v>284</v>
      </c>
      <c r="N49" s="72"/>
      <c r="O49" s="72"/>
      <c r="P49" s="72"/>
    </row>
    <row r="50" spans="1:17" x14ac:dyDescent="0.25">
      <c r="A50" s="46" t="s">
        <v>108</v>
      </c>
      <c r="G50" s="47" t="s">
        <v>210</v>
      </c>
      <c r="I50" s="71" t="s">
        <v>314</v>
      </c>
      <c r="J50" s="71"/>
      <c r="K50" s="72"/>
      <c r="L50" s="72"/>
      <c r="M50" s="72"/>
      <c r="N50" s="72"/>
      <c r="O50" s="72" t="s">
        <v>284</v>
      </c>
      <c r="P50" s="72"/>
      <c r="Q50" s="72"/>
    </row>
    <row r="51" spans="1:17" x14ac:dyDescent="0.25">
      <c r="A51" s="46" t="s">
        <v>108</v>
      </c>
      <c r="G51" s="47" t="s">
        <v>210</v>
      </c>
      <c r="I51" s="71" t="s">
        <v>285</v>
      </c>
      <c r="J51" s="71" t="e">
        <f>VLOOKUP($H$48,vlookups!E3:F15,2,FALSE)</f>
        <v>#N/A</v>
      </c>
      <c r="K51" s="72" t="s">
        <v>319</v>
      </c>
      <c r="L51" s="72"/>
      <c r="M51" s="72"/>
      <c r="N51" s="72"/>
      <c r="O51" s="72" t="s">
        <v>287</v>
      </c>
      <c r="P51" s="72"/>
      <c r="Q51" s="72"/>
    </row>
    <row r="52" spans="1:17" x14ac:dyDescent="0.25">
      <c r="A52" s="46" t="s">
        <v>108</v>
      </c>
      <c r="I52" s="71" t="s">
        <v>288</v>
      </c>
      <c r="J52" s="71"/>
      <c r="K52" s="72" t="s">
        <v>335</v>
      </c>
      <c r="L52" s="72"/>
      <c r="M52" s="72"/>
      <c r="N52" s="72"/>
      <c r="O52" s="72" t="s">
        <v>318</v>
      </c>
      <c r="P52" s="72"/>
      <c r="Q52" s="72"/>
    </row>
    <row r="53" spans="1:17" x14ac:dyDescent="0.25">
      <c r="A53" s="46" t="s">
        <v>108</v>
      </c>
      <c r="I53" s="71"/>
      <c r="J53" s="71"/>
      <c r="K53" s="72" t="s">
        <v>336</v>
      </c>
      <c r="L53" s="72"/>
      <c r="M53" s="72"/>
      <c r="N53" s="72"/>
      <c r="O53" s="72" t="s">
        <v>289</v>
      </c>
      <c r="P53" s="72"/>
      <c r="Q53" s="72"/>
    </row>
    <row r="54" spans="1:17" x14ac:dyDescent="0.25">
      <c r="A54" s="46" t="s">
        <v>108</v>
      </c>
      <c r="G54" s="47" t="s">
        <v>210</v>
      </c>
      <c r="I54" s="72"/>
      <c r="J54" s="72"/>
      <c r="K54" s="72" t="s">
        <v>339</v>
      </c>
      <c r="L54" s="72"/>
      <c r="M54" s="72"/>
      <c r="N54" s="72"/>
      <c r="O54" s="72" t="s">
        <v>337</v>
      </c>
      <c r="P54" s="72"/>
      <c r="Q54" s="72"/>
    </row>
    <row r="55" spans="1:17" x14ac:dyDescent="0.25">
      <c r="A55" s="46" t="s">
        <v>108</v>
      </c>
      <c r="G55" s="47" t="s">
        <v>210</v>
      </c>
      <c r="I55" s="72"/>
      <c r="J55" s="72"/>
      <c r="K55" s="72"/>
      <c r="L55" s="72"/>
      <c r="M55" s="72"/>
      <c r="N55" s="72"/>
      <c r="O55" s="72" t="s">
        <v>338</v>
      </c>
      <c r="P55" s="72"/>
      <c r="Q55" s="72"/>
    </row>
    <row r="56" spans="1:17" x14ac:dyDescent="0.25">
      <c r="A56" s="46" t="s">
        <v>108</v>
      </c>
      <c r="G56" s="47" t="s">
        <v>210</v>
      </c>
    </row>
  </sheetData>
  <protectedRanges>
    <protectedRange sqref="M41:O41" name="Range1_1"/>
  </protectedRanges>
  <printOptions horizontalCentered="1"/>
  <pageMargins left="0.6692913385826772" right="0.59055118110236227" top="0.78" bottom="0.86" header="0.51181102362204722" footer="0.51181102362204722"/>
  <pageSetup paperSize="9" scale="71" orientation="portrait" r:id="rId1"/>
  <headerFooter alignWithMargins="0">
    <oddFooter>&amp;R&amp;"Arial,Italic"&amp;8&amp;F (&amp;A)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9"/>
  <sheetViews>
    <sheetView tabSelected="1" zoomScale="85" zoomScaleNormal="85" workbookViewId="0">
      <selection activeCell="B12" sqref="B12"/>
    </sheetView>
  </sheetViews>
  <sheetFormatPr defaultRowHeight="14.25" x14ac:dyDescent="0.2"/>
  <cols>
    <col min="1" max="1" width="79.42578125" style="114" bestFit="1" customWidth="1"/>
    <col min="2" max="2" width="15.42578125" style="114" customWidth="1"/>
    <col min="3" max="5" width="9.140625" style="114"/>
    <col min="6" max="6" width="8.5703125" style="114" customWidth="1"/>
    <col min="7" max="16384" width="9.140625" style="114"/>
  </cols>
  <sheetData>
    <row r="1" spans="1:2" ht="15.75" x14ac:dyDescent="0.2">
      <c r="A1" s="112"/>
      <c r="B1" s="113"/>
    </row>
    <row r="2" spans="1:2" ht="15.75" x14ac:dyDescent="0.2">
      <c r="A2" s="112" t="s">
        <v>755</v>
      </c>
      <c r="B2" s="115"/>
    </row>
    <row r="3" spans="1:2" ht="15.75" x14ac:dyDescent="0.2">
      <c r="A3" s="116" t="s">
        <v>940</v>
      </c>
      <c r="B3" s="117"/>
    </row>
    <row r="4" spans="1:2" ht="30" x14ac:dyDescent="0.2">
      <c r="A4" s="118" t="s">
        <v>756</v>
      </c>
      <c r="B4" s="119"/>
    </row>
    <row r="5" spans="1:2" ht="15" thickBot="1" x14ac:dyDescent="0.25">
      <c r="A5" s="120"/>
    </row>
    <row r="6" spans="1:2" ht="15.75" thickBot="1" x14ac:dyDescent="0.25">
      <c r="A6" s="121" t="s">
        <v>757</v>
      </c>
      <c r="B6" s="122"/>
    </row>
    <row r="7" spans="1:2" ht="15" x14ac:dyDescent="0.2">
      <c r="A7" s="123" t="s">
        <v>758</v>
      </c>
      <c r="B7" s="124">
        <f>B8+B9</f>
        <v>32282.800000000003</v>
      </c>
    </row>
    <row r="8" spans="1:2" ht="15" x14ac:dyDescent="0.2">
      <c r="A8" s="123" t="s">
        <v>759</v>
      </c>
      <c r="B8" s="125">
        <v>0</v>
      </c>
    </row>
    <row r="9" spans="1:2" ht="15" x14ac:dyDescent="0.2">
      <c r="A9" s="123" t="s">
        <v>760</v>
      </c>
      <c r="B9" s="124">
        <f>B15</f>
        <v>32282.800000000003</v>
      </c>
    </row>
    <row r="10" spans="1:2" ht="15" thickBot="1" x14ac:dyDescent="0.25">
      <c r="A10" s="126"/>
      <c r="B10" s="127"/>
    </row>
    <row r="11" spans="1:2" ht="15.75" thickBot="1" x14ac:dyDescent="0.25">
      <c r="A11" s="128" t="s">
        <v>761</v>
      </c>
      <c r="B11" s="129"/>
    </row>
    <row r="12" spans="1:2" x14ac:dyDescent="0.2">
      <c r="A12" s="130" t="s">
        <v>762</v>
      </c>
      <c r="B12" s="124">
        <f>B38</f>
        <v>0</v>
      </c>
    </row>
    <row r="13" spans="1:2" x14ac:dyDescent="0.2">
      <c r="A13" s="130" t="s">
        <v>763</v>
      </c>
      <c r="B13" s="125">
        <v>0</v>
      </c>
    </row>
    <row r="14" spans="1:2" x14ac:dyDescent="0.2">
      <c r="A14" s="130" t="s">
        <v>764</v>
      </c>
      <c r="B14" s="124">
        <f>+B210</f>
        <v>32282.800000000003</v>
      </c>
    </row>
    <row r="15" spans="1:2" ht="15" x14ac:dyDescent="0.2">
      <c r="A15" s="131" t="s">
        <v>760</v>
      </c>
      <c r="B15" s="124">
        <f>SUM(B12:B14)</f>
        <v>32282.800000000003</v>
      </c>
    </row>
    <row r="16" spans="1:2" ht="15" thickBot="1" x14ac:dyDescent="0.25">
      <c r="A16" s="126"/>
      <c r="B16" s="127"/>
    </row>
    <row r="17" spans="1:7" ht="15.75" thickBot="1" x14ac:dyDescent="0.25">
      <c r="A17" s="128" t="s">
        <v>765</v>
      </c>
      <c r="B17" s="129"/>
    </row>
    <row r="18" spans="1:7" x14ac:dyDescent="0.2">
      <c r="A18" s="130" t="s">
        <v>766</v>
      </c>
      <c r="B18" s="132">
        <v>0</v>
      </c>
    </row>
    <row r="19" spans="1:7" x14ac:dyDescent="0.2">
      <c r="A19" s="130" t="s">
        <v>767</v>
      </c>
      <c r="B19" s="132">
        <v>0</v>
      </c>
    </row>
    <row r="20" spans="1:7" ht="15" x14ac:dyDescent="0.2">
      <c r="A20" s="131" t="s">
        <v>768</v>
      </c>
      <c r="B20" s="133">
        <f>B18+B19</f>
        <v>0</v>
      </c>
    </row>
    <row r="21" spans="1:7" x14ac:dyDescent="0.2">
      <c r="A21" s="126"/>
      <c r="B21" s="134"/>
    </row>
    <row r="22" spans="1:7" x14ac:dyDescent="0.2">
      <c r="A22" s="135" t="s">
        <v>769</v>
      </c>
      <c r="B22" s="136">
        <v>0</v>
      </c>
      <c r="F22" s="137"/>
      <c r="G22" s="138"/>
    </row>
    <row r="23" spans="1:7" x14ac:dyDescent="0.2">
      <c r="A23" s="135" t="s">
        <v>770</v>
      </c>
      <c r="B23" s="136">
        <v>0</v>
      </c>
      <c r="F23" s="137"/>
      <c r="G23" s="138"/>
    </row>
    <row r="24" spans="1:7" ht="15" x14ac:dyDescent="0.2">
      <c r="A24" s="131" t="s">
        <v>771</v>
      </c>
      <c r="B24" s="133">
        <f>B22+B23</f>
        <v>0</v>
      </c>
      <c r="F24" s="139"/>
      <c r="G24" s="140"/>
    </row>
    <row r="25" spans="1:7" x14ac:dyDescent="0.2">
      <c r="A25" s="141" t="s">
        <v>772</v>
      </c>
      <c r="B25" s="133">
        <f>B18+B22</f>
        <v>0</v>
      </c>
    </row>
    <row r="26" spans="1:7" x14ac:dyDescent="0.2">
      <c r="A26" s="141" t="s">
        <v>773</v>
      </c>
      <c r="B26" s="133">
        <f>B19+B23</f>
        <v>0</v>
      </c>
    </row>
    <row r="27" spans="1:7" x14ac:dyDescent="0.2">
      <c r="A27" s="142" t="s">
        <v>774</v>
      </c>
      <c r="B27" s="133">
        <f>B25+B26</f>
        <v>0</v>
      </c>
    </row>
    <row r="28" spans="1:7" ht="15" x14ac:dyDescent="0.25">
      <c r="A28" s="143" t="str">
        <f>IF(B20&gt;B27,"ERROR: total direct briefs cannot be more than total briefs", "")</f>
        <v/>
      </c>
      <c r="B28" s="144"/>
    </row>
    <row r="29" spans="1:7" x14ac:dyDescent="0.2">
      <c r="A29" s="145" t="s">
        <v>775</v>
      </c>
      <c r="B29" s="146">
        <v>0</v>
      </c>
    </row>
    <row r="30" spans="1:7" x14ac:dyDescent="0.2">
      <c r="A30" s="145" t="s">
        <v>776</v>
      </c>
      <c r="B30" s="146">
        <v>0</v>
      </c>
    </row>
    <row r="31" spans="1:7" ht="15" x14ac:dyDescent="0.25">
      <c r="A31" s="147" t="s">
        <v>777</v>
      </c>
      <c r="B31" s="148">
        <f>B29+B30</f>
        <v>0</v>
      </c>
    </row>
    <row r="32" spans="1:7" ht="15" x14ac:dyDescent="0.25">
      <c r="A32" s="143"/>
      <c r="B32" s="144"/>
    </row>
    <row r="33" spans="1:2" x14ac:dyDescent="0.2">
      <c r="A33" s="145" t="s">
        <v>778</v>
      </c>
      <c r="B33" s="146">
        <v>0</v>
      </c>
    </row>
    <row r="34" spans="1:2" x14ac:dyDescent="0.2">
      <c r="A34" s="145" t="s">
        <v>779</v>
      </c>
      <c r="B34" s="146">
        <v>0</v>
      </c>
    </row>
    <row r="35" spans="1:2" ht="15" x14ac:dyDescent="0.25">
      <c r="A35" s="147" t="s">
        <v>780</v>
      </c>
      <c r="B35" s="148">
        <f>B33+B34</f>
        <v>0</v>
      </c>
    </row>
    <row r="36" spans="1:2" x14ac:dyDescent="0.2">
      <c r="A36" s="149" t="s">
        <v>781</v>
      </c>
      <c r="B36" s="148">
        <f>B29+B33</f>
        <v>0</v>
      </c>
    </row>
    <row r="37" spans="1:2" x14ac:dyDescent="0.2">
      <c r="A37" s="149" t="s">
        <v>782</v>
      </c>
      <c r="B37" s="148">
        <f>B30+B34</f>
        <v>0</v>
      </c>
    </row>
    <row r="38" spans="1:2" x14ac:dyDescent="0.2">
      <c r="A38" s="150" t="s">
        <v>783</v>
      </c>
      <c r="B38" s="148">
        <f>B36+B37</f>
        <v>0</v>
      </c>
    </row>
    <row r="39" spans="1:2" ht="15" thickBot="1" x14ac:dyDescent="0.25">
      <c r="A39" s="126"/>
      <c r="B39" s="127"/>
    </row>
    <row r="40" spans="1:2" ht="15.75" thickBot="1" x14ac:dyDescent="0.25">
      <c r="A40" s="128" t="s">
        <v>784</v>
      </c>
      <c r="B40" s="129"/>
    </row>
    <row r="41" spans="1:2" x14ac:dyDescent="0.2">
      <c r="A41" s="151" t="s">
        <v>785</v>
      </c>
      <c r="B41" s="125">
        <v>0</v>
      </c>
    </row>
    <row r="42" spans="1:2" x14ac:dyDescent="0.2">
      <c r="A42" s="151" t="s">
        <v>786</v>
      </c>
      <c r="B42" s="125">
        <v>0</v>
      </c>
    </row>
    <row r="43" spans="1:2" x14ac:dyDescent="0.2">
      <c r="A43" s="151" t="s">
        <v>787</v>
      </c>
      <c r="B43" s="125">
        <v>0</v>
      </c>
    </row>
    <row r="44" spans="1:2" x14ac:dyDescent="0.2">
      <c r="A44" s="151" t="s">
        <v>788</v>
      </c>
      <c r="B44" s="125">
        <v>0</v>
      </c>
    </row>
    <row r="45" spans="1:2" x14ac:dyDescent="0.2">
      <c r="A45" s="151" t="s">
        <v>789</v>
      </c>
      <c r="B45" s="125">
        <v>0</v>
      </c>
    </row>
    <row r="46" spans="1:2" x14ac:dyDescent="0.2">
      <c r="A46" s="151" t="s">
        <v>790</v>
      </c>
      <c r="B46" s="125">
        <v>0</v>
      </c>
    </row>
    <row r="47" spans="1:2" x14ac:dyDescent="0.2">
      <c r="A47" s="151" t="s">
        <v>791</v>
      </c>
      <c r="B47" s="125">
        <v>0</v>
      </c>
    </row>
    <row r="48" spans="1:2" x14ac:dyDescent="0.2">
      <c r="A48" s="151" t="s">
        <v>792</v>
      </c>
      <c r="B48" s="125">
        <v>0</v>
      </c>
    </row>
    <row r="49" spans="1:2" x14ac:dyDescent="0.2">
      <c r="A49" s="151" t="s">
        <v>793</v>
      </c>
      <c r="B49" s="125">
        <v>14831.240000000002</v>
      </c>
    </row>
    <row r="50" spans="1:2" x14ac:dyDescent="0.2">
      <c r="A50" s="151" t="s">
        <v>794</v>
      </c>
      <c r="B50" s="125">
        <v>0</v>
      </c>
    </row>
    <row r="51" spans="1:2" x14ac:dyDescent="0.2">
      <c r="A51" s="151" t="s">
        <v>795</v>
      </c>
      <c r="B51" s="125">
        <v>0</v>
      </c>
    </row>
    <row r="52" spans="1:2" x14ac:dyDescent="0.2">
      <c r="A52" s="151" t="s">
        <v>796</v>
      </c>
      <c r="B52" s="125">
        <v>0</v>
      </c>
    </row>
    <row r="53" spans="1:2" x14ac:dyDescent="0.2">
      <c r="A53" s="151" t="s">
        <v>797</v>
      </c>
      <c r="B53" s="125">
        <v>0</v>
      </c>
    </row>
    <row r="54" spans="1:2" x14ac:dyDescent="0.2">
      <c r="A54" s="151" t="s">
        <v>798</v>
      </c>
      <c r="B54" s="125">
        <v>0</v>
      </c>
    </row>
    <row r="55" spans="1:2" x14ac:dyDescent="0.2">
      <c r="A55" s="151" t="s">
        <v>799</v>
      </c>
      <c r="B55" s="125">
        <v>0</v>
      </c>
    </row>
    <row r="56" spans="1:2" x14ac:dyDescent="0.2">
      <c r="A56" s="151" t="s">
        <v>800</v>
      </c>
      <c r="B56" s="125">
        <v>0</v>
      </c>
    </row>
    <row r="57" spans="1:2" x14ac:dyDescent="0.2">
      <c r="A57" s="151" t="s">
        <v>801</v>
      </c>
      <c r="B57" s="125">
        <v>0</v>
      </c>
    </row>
    <row r="58" spans="1:2" x14ac:dyDescent="0.2">
      <c r="A58" s="151" t="s">
        <v>802</v>
      </c>
      <c r="B58" s="125">
        <v>0</v>
      </c>
    </row>
    <row r="59" spans="1:2" x14ac:dyDescent="0.2">
      <c r="A59" s="151" t="s">
        <v>803</v>
      </c>
      <c r="B59" s="125">
        <v>0</v>
      </c>
    </row>
    <row r="60" spans="1:2" x14ac:dyDescent="0.2">
      <c r="A60" s="151" t="s">
        <v>804</v>
      </c>
      <c r="B60" s="125">
        <v>0</v>
      </c>
    </row>
    <row r="61" spans="1:2" x14ac:dyDescent="0.2">
      <c r="A61" s="151" t="s">
        <v>805</v>
      </c>
      <c r="B61" s="125">
        <v>0</v>
      </c>
    </row>
    <row r="62" spans="1:2" x14ac:dyDescent="0.2">
      <c r="A62" s="151" t="s">
        <v>806</v>
      </c>
      <c r="B62" s="125">
        <v>0</v>
      </c>
    </row>
    <row r="63" spans="1:2" x14ac:dyDescent="0.2">
      <c r="A63" s="151" t="s">
        <v>807</v>
      </c>
      <c r="B63" s="125">
        <v>0</v>
      </c>
    </row>
    <row r="64" spans="1:2" x14ac:dyDescent="0.2">
      <c r="A64" s="151" t="s">
        <v>808</v>
      </c>
      <c r="B64" s="125">
        <v>0</v>
      </c>
    </row>
    <row r="65" spans="1:2" x14ac:dyDescent="0.2">
      <c r="A65" s="151" t="s">
        <v>809</v>
      </c>
      <c r="B65" s="125">
        <v>0</v>
      </c>
    </row>
    <row r="66" spans="1:2" x14ac:dyDescent="0.2">
      <c r="A66" s="151" t="s">
        <v>810</v>
      </c>
      <c r="B66" s="125">
        <v>0</v>
      </c>
    </row>
    <row r="67" spans="1:2" x14ac:dyDescent="0.2">
      <c r="A67" s="151" t="s">
        <v>811</v>
      </c>
      <c r="B67" s="125">
        <v>0</v>
      </c>
    </row>
    <row r="68" spans="1:2" x14ac:dyDescent="0.2">
      <c r="A68" s="151" t="s">
        <v>812</v>
      </c>
      <c r="B68" s="125">
        <v>0</v>
      </c>
    </row>
    <row r="69" spans="1:2" x14ac:dyDescent="0.2">
      <c r="A69" s="151" t="s">
        <v>813</v>
      </c>
      <c r="B69" s="125">
        <v>0</v>
      </c>
    </row>
    <row r="70" spans="1:2" x14ac:dyDescent="0.2">
      <c r="A70" s="151" t="s">
        <v>814</v>
      </c>
      <c r="B70" s="125">
        <v>0</v>
      </c>
    </row>
    <row r="71" spans="1:2" x14ac:dyDescent="0.2">
      <c r="A71" s="151" t="s">
        <v>815</v>
      </c>
      <c r="B71" s="125">
        <v>0</v>
      </c>
    </row>
    <row r="72" spans="1:2" x14ac:dyDescent="0.2">
      <c r="A72" s="151" t="s">
        <v>816</v>
      </c>
      <c r="B72" s="125">
        <v>0</v>
      </c>
    </row>
    <row r="73" spans="1:2" x14ac:dyDescent="0.2">
      <c r="A73" s="151" t="s">
        <v>817</v>
      </c>
      <c r="B73" s="125">
        <v>0</v>
      </c>
    </row>
    <row r="74" spans="1:2" x14ac:dyDescent="0.2">
      <c r="A74" s="151" t="s">
        <v>818</v>
      </c>
      <c r="B74" s="125">
        <v>0</v>
      </c>
    </row>
    <row r="75" spans="1:2" x14ac:dyDescent="0.2">
      <c r="A75" s="151" t="s">
        <v>819</v>
      </c>
      <c r="B75" s="125">
        <v>0</v>
      </c>
    </row>
    <row r="76" spans="1:2" x14ac:dyDescent="0.2">
      <c r="A76" s="151" t="s">
        <v>820</v>
      </c>
      <c r="B76" s="125">
        <v>0</v>
      </c>
    </row>
    <row r="77" spans="1:2" x14ac:dyDescent="0.2">
      <c r="A77" s="151" t="s">
        <v>821</v>
      </c>
      <c r="B77" s="125">
        <v>0</v>
      </c>
    </row>
    <row r="78" spans="1:2" x14ac:dyDescent="0.2">
      <c r="A78" s="151" t="s">
        <v>822</v>
      </c>
      <c r="B78" s="125">
        <v>0</v>
      </c>
    </row>
    <row r="79" spans="1:2" x14ac:dyDescent="0.2">
      <c r="A79" s="151" t="s">
        <v>823</v>
      </c>
      <c r="B79" s="125">
        <v>0</v>
      </c>
    </row>
    <row r="80" spans="1:2" x14ac:dyDescent="0.2">
      <c r="A80" s="151" t="s">
        <v>824</v>
      </c>
      <c r="B80" s="125">
        <v>0</v>
      </c>
    </row>
    <row r="81" spans="1:2" x14ac:dyDescent="0.2">
      <c r="A81" s="151" t="s">
        <v>825</v>
      </c>
      <c r="B81" s="125">
        <v>0</v>
      </c>
    </row>
    <row r="82" spans="1:2" x14ac:dyDescent="0.2">
      <c r="A82" s="151" t="s">
        <v>826</v>
      </c>
      <c r="B82" s="125">
        <v>0</v>
      </c>
    </row>
    <row r="83" spans="1:2" x14ac:dyDescent="0.2">
      <c r="A83" s="151" t="s">
        <v>752</v>
      </c>
      <c r="B83" s="125">
        <v>12899.5</v>
      </c>
    </row>
    <row r="84" spans="1:2" x14ac:dyDescent="0.2">
      <c r="A84" s="151" t="s">
        <v>827</v>
      </c>
      <c r="B84" s="125">
        <v>0</v>
      </c>
    </row>
    <row r="85" spans="1:2" x14ac:dyDescent="0.2">
      <c r="A85" s="151" t="s">
        <v>828</v>
      </c>
      <c r="B85" s="125">
        <v>0</v>
      </c>
    </row>
    <row r="86" spans="1:2" x14ac:dyDescent="0.2">
      <c r="A86" s="151" t="s">
        <v>829</v>
      </c>
      <c r="B86" s="125">
        <v>0</v>
      </c>
    </row>
    <row r="87" spans="1:2" x14ac:dyDescent="0.2">
      <c r="A87" s="151" t="s">
        <v>830</v>
      </c>
      <c r="B87" s="125">
        <v>0</v>
      </c>
    </row>
    <row r="88" spans="1:2" x14ac:dyDescent="0.2">
      <c r="A88" s="151" t="s">
        <v>831</v>
      </c>
      <c r="B88" s="125">
        <v>0</v>
      </c>
    </row>
    <row r="89" spans="1:2" x14ac:dyDescent="0.2">
      <c r="A89" s="151" t="s">
        <v>832</v>
      </c>
      <c r="B89" s="125">
        <v>0</v>
      </c>
    </row>
    <row r="90" spans="1:2" x14ac:dyDescent="0.2">
      <c r="A90" s="151" t="s">
        <v>833</v>
      </c>
      <c r="B90" s="125">
        <v>0</v>
      </c>
    </row>
    <row r="91" spans="1:2" x14ac:dyDescent="0.2">
      <c r="A91" s="151" t="s">
        <v>834</v>
      </c>
      <c r="B91" s="125">
        <v>0</v>
      </c>
    </row>
    <row r="92" spans="1:2" x14ac:dyDescent="0.2">
      <c r="A92" s="151" t="s">
        <v>835</v>
      </c>
      <c r="B92" s="125">
        <v>0</v>
      </c>
    </row>
    <row r="93" spans="1:2" x14ac:dyDescent="0.2">
      <c r="A93" s="151" t="s">
        <v>836</v>
      </c>
      <c r="B93" s="125">
        <v>0</v>
      </c>
    </row>
    <row r="94" spans="1:2" x14ac:dyDescent="0.2">
      <c r="A94" s="151" t="s">
        <v>837</v>
      </c>
      <c r="B94" s="125">
        <v>0</v>
      </c>
    </row>
    <row r="95" spans="1:2" x14ac:dyDescent="0.2">
      <c r="A95" s="151" t="s">
        <v>838</v>
      </c>
      <c r="B95" s="125">
        <v>0</v>
      </c>
    </row>
    <row r="96" spans="1:2" x14ac:dyDescent="0.2">
      <c r="A96" s="151" t="s">
        <v>839</v>
      </c>
      <c r="B96" s="125">
        <v>0</v>
      </c>
    </row>
    <row r="97" spans="1:2" x14ac:dyDescent="0.2">
      <c r="A97" s="151" t="s">
        <v>840</v>
      </c>
      <c r="B97" s="125">
        <v>0</v>
      </c>
    </row>
    <row r="98" spans="1:2" s="153" customFormat="1" x14ac:dyDescent="0.2">
      <c r="A98" s="151" t="s">
        <v>841</v>
      </c>
      <c r="B98" s="152">
        <v>0</v>
      </c>
    </row>
    <row r="99" spans="1:2" x14ac:dyDescent="0.2">
      <c r="A99" s="151" t="s">
        <v>842</v>
      </c>
      <c r="B99" s="125">
        <v>0</v>
      </c>
    </row>
    <row r="100" spans="1:2" x14ac:dyDescent="0.2">
      <c r="A100" s="151" t="s">
        <v>843</v>
      </c>
      <c r="B100" s="125">
        <v>0</v>
      </c>
    </row>
    <row r="101" spans="1:2" x14ac:dyDescent="0.2">
      <c r="A101" s="151" t="s">
        <v>844</v>
      </c>
      <c r="B101" s="125">
        <v>0</v>
      </c>
    </row>
    <row r="102" spans="1:2" x14ac:dyDescent="0.2">
      <c r="A102" s="151" t="s">
        <v>845</v>
      </c>
      <c r="B102" s="125">
        <v>0</v>
      </c>
    </row>
    <row r="103" spans="1:2" x14ac:dyDescent="0.2">
      <c r="A103" s="151" t="s">
        <v>846</v>
      </c>
      <c r="B103" s="125">
        <v>0</v>
      </c>
    </row>
    <row r="104" spans="1:2" x14ac:dyDescent="0.2">
      <c r="A104" s="151" t="s">
        <v>847</v>
      </c>
      <c r="B104" s="125">
        <v>0</v>
      </c>
    </row>
    <row r="105" spans="1:2" x14ac:dyDescent="0.2">
      <c r="A105" s="151" t="s">
        <v>848</v>
      </c>
      <c r="B105" s="125">
        <v>0</v>
      </c>
    </row>
    <row r="106" spans="1:2" x14ac:dyDescent="0.2">
      <c r="A106" s="151" t="s">
        <v>849</v>
      </c>
      <c r="B106" s="125">
        <v>0</v>
      </c>
    </row>
    <row r="107" spans="1:2" x14ac:dyDescent="0.2">
      <c r="A107" s="151" t="s">
        <v>850</v>
      </c>
      <c r="B107" s="125">
        <v>0</v>
      </c>
    </row>
    <row r="108" spans="1:2" x14ac:dyDescent="0.2">
      <c r="A108" s="151" t="s">
        <v>851</v>
      </c>
      <c r="B108" s="125">
        <v>0</v>
      </c>
    </row>
    <row r="109" spans="1:2" x14ac:dyDescent="0.2">
      <c r="A109" s="151" t="s">
        <v>852</v>
      </c>
      <c r="B109" s="125">
        <v>0</v>
      </c>
    </row>
    <row r="110" spans="1:2" x14ac:dyDescent="0.2">
      <c r="A110" s="151" t="s">
        <v>853</v>
      </c>
      <c r="B110" s="125">
        <v>0</v>
      </c>
    </row>
    <row r="111" spans="1:2" x14ac:dyDescent="0.2">
      <c r="A111" s="151" t="s">
        <v>854</v>
      </c>
      <c r="B111" s="125">
        <v>0</v>
      </c>
    </row>
    <row r="112" spans="1:2" x14ac:dyDescent="0.2">
      <c r="A112" s="151" t="s">
        <v>855</v>
      </c>
      <c r="B112" s="125">
        <v>0</v>
      </c>
    </row>
    <row r="113" spans="1:2" x14ac:dyDescent="0.2">
      <c r="A113" s="151" t="s">
        <v>856</v>
      </c>
      <c r="B113" s="125">
        <v>0</v>
      </c>
    </row>
    <row r="114" spans="1:2" x14ac:dyDescent="0.2">
      <c r="A114" s="151" t="s">
        <v>857</v>
      </c>
      <c r="B114" s="125">
        <v>0</v>
      </c>
    </row>
    <row r="115" spans="1:2" x14ac:dyDescent="0.2">
      <c r="A115" s="151" t="s">
        <v>858</v>
      </c>
      <c r="B115" s="125">
        <v>0</v>
      </c>
    </row>
    <row r="116" spans="1:2" x14ac:dyDescent="0.2">
      <c r="A116" s="151" t="s">
        <v>859</v>
      </c>
      <c r="B116" s="125">
        <v>0</v>
      </c>
    </row>
    <row r="117" spans="1:2" x14ac:dyDescent="0.2">
      <c r="A117" s="151" t="s">
        <v>860</v>
      </c>
      <c r="B117" s="125">
        <v>0</v>
      </c>
    </row>
    <row r="118" spans="1:2" x14ac:dyDescent="0.2">
      <c r="A118" s="151" t="s">
        <v>861</v>
      </c>
      <c r="B118" s="125">
        <v>0</v>
      </c>
    </row>
    <row r="119" spans="1:2" x14ac:dyDescent="0.2">
      <c r="A119" s="151" t="s">
        <v>862</v>
      </c>
      <c r="B119" s="125">
        <v>0</v>
      </c>
    </row>
    <row r="120" spans="1:2" x14ac:dyDescent="0.2">
      <c r="A120" s="151" t="s">
        <v>863</v>
      </c>
      <c r="B120" s="125">
        <v>0</v>
      </c>
    </row>
    <row r="121" spans="1:2" x14ac:dyDescent="0.2">
      <c r="A121" s="151" t="s">
        <v>864</v>
      </c>
      <c r="B121" s="125">
        <v>0</v>
      </c>
    </row>
    <row r="122" spans="1:2" x14ac:dyDescent="0.2">
      <c r="A122" s="151" t="s">
        <v>865</v>
      </c>
      <c r="B122" s="125">
        <v>0</v>
      </c>
    </row>
    <row r="123" spans="1:2" x14ac:dyDescent="0.2">
      <c r="A123" s="151" t="s">
        <v>866</v>
      </c>
      <c r="B123" s="125">
        <v>0</v>
      </c>
    </row>
    <row r="124" spans="1:2" x14ac:dyDescent="0.2">
      <c r="A124" s="151" t="s">
        <v>867</v>
      </c>
      <c r="B124" s="125">
        <v>0</v>
      </c>
    </row>
    <row r="125" spans="1:2" x14ac:dyDescent="0.2">
      <c r="A125" s="151" t="s">
        <v>868</v>
      </c>
      <c r="B125" s="125">
        <v>0</v>
      </c>
    </row>
    <row r="126" spans="1:2" x14ac:dyDescent="0.2">
      <c r="A126" s="151" t="s">
        <v>869</v>
      </c>
      <c r="B126" s="125">
        <v>0</v>
      </c>
    </row>
    <row r="127" spans="1:2" x14ac:dyDescent="0.2">
      <c r="A127" s="151" t="s">
        <v>870</v>
      </c>
      <c r="B127" s="125">
        <v>0</v>
      </c>
    </row>
    <row r="128" spans="1:2" x14ac:dyDescent="0.2">
      <c r="A128" s="151" t="s">
        <v>871</v>
      </c>
      <c r="B128" s="125">
        <v>0</v>
      </c>
    </row>
    <row r="129" spans="1:2" x14ac:dyDescent="0.2">
      <c r="A129" s="151" t="s">
        <v>872</v>
      </c>
      <c r="B129" s="125">
        <v>0</v>
      </c>
    </row>
    <row r="130" spans="1:2" x14ac:dyDescent="0.2">
      <c r="A130" s="151" t="s">
        <v>873</v>
      </c>
      <c r="B130" s="125">
        <v>0</v>
      </c>
    </row>
    <row r="131" spans="1:2" x14ac:dyDescent="0.2">
      <c r="A131" s="151" t="s">
        <v>874</v>
      </c>
      <c r="B131" s="125">
        <v>0</v>
      </c>
    </row>
    <row r="132" spans="1:2" x14ac:dyDescent="0.2">
      <c r="A132" s="151" t="s">
        <v>875</v>
      </c>
      <c r="B132" s="125">
        <v>0</v>
      </c>
    </row>
    <row r="133" spans="1:2" x14ac:dyDescent="0.2">
      <c r="A133" s="151" t="s">
        <v>876</v>
      </c>
      <c r="B133" s="125">
        <v>0</v>
      </c>
    </row>
    <row r="134" spans="1:2" x14ac:dyDescent="0.2">
      <c r="A134" s="151" t="s">
        <v>877</v>
      </c>
      <c r="B134" s="125">
        <v>0</v>
      </c>
    </row>
    <row r="135" spans="1:2" x14ac:dyDescent="0.2">
      <c r="A135" s="151" t="s">
        <v>878</v>
      </c>
      <c r="B135" s="125">
        <v>0</v>
      </c>
    </row>
    <row r="136" spans="1:2" x14ac:dyDescent="0.2">
      <c r="A136" s="151" t="s">
        <v>879</v>
      </c>
      <c r="B136" s="125">
        <v>0</v>
      </c>
    </row>
    <row r="137" spans="1:2" x14ac:dyDescent="0.2">
      <c r="A137" s="151" t="s">
        <v>880</v>
      </c>
      <c r="B137" s="125">
        <v>0</v>
      </c>
    </row>
    <row r="138" spans="1:2" x14ac:dyDescent="0.2">
      <c r="A138" s="151" t="s">
        <v>881</v>
      </c>
      <c r="B138" s="125">
        <v>0</v>
      </c>
    </row>
    <row r="139" spans="1:2" x14ac:dyDescent="0.2">
      <c r="A139" s="151" t="s">
        <v>882</v>
      </c>
      <c r="B139" s="125">
        <v>0</v>
      </c>
    </row>
    <row r="140" spans="1:2" x14ac:dyDescent="0.2">
      <c r="A140" s="151" t="s">
        <v>883</v>
      </c>
      <c r="B140" s="125">
        <v>0</v>
      </c>
    </row>
    <row r="141" spans="1:2" x14ac:dyDescent="0.2">
      <c r="A141" s="151" t="s">
        <v>884</v>
      </c>
      <c r="B141" s="125">
        <v>0</v>
      </c>
    </row>
    <row r="142" spans="1:2" x14ac:dyDescent="0.2">
      <c r="A142" s="151" t="s">
        <v>754</v>
      </c>
      <c r="B142" s="125">
        <v>4552.0599999999995</v>
      </c>
    </row>
    <row r="143" spans="1:2" x14ac:dyDescent="0.2">
      <c r="A143" s="151" t="s">
        <v>885</v>
      </c>
      <c r="B143" s="125">
        <v>0</v>
      </c>
    </row>
    <row r="144" spans="1:2" x14ac:dyDescent="0.2">
      <c r="A144" s="151" t="s">
        <v>886</v>
      </c>
      <c r="B144" s="125">
        <v>0</v>
      </c>
    </row>
    <row r="145" spans="1:2" x14ac:dyDescent="0.2">
      <c r="A145" s="151" t="s">
        <v>887</v>
      </c>
      <c r="B145" s="125">
        <v>0</v>
      </c>
    </row>
    <row r="146" spans="1:2" x14ac:dyDescent="0.2">
      <c r="A146" s="151" t="s">
        <v>888</v>
      </c>
      <c r="B146" s="125">
        <v>0</v>
      </c>
    </row>
    <row r="147" spans="1:2" x14ac:dyDescent="0.2">
      <c r="A147" s="151" t="s">
        <v>889</v>
      </c>
      <c r="B147" s="125">
        <v>0</v>
      </c>
    </row>
    <row r="148" spans="1:2" x14ac:dyDescent="0.2">
      <c r="A148" s="151" t="s">
        <v>890</v>
      </c>
      <c r="B148" s="125">
        <v>0</v>
      </c>
    </row>
    <row r="149" spans="1:2" x14ac:dyDescent="0.2">
      <c r="A149" s="151" t="s">
        <v>891</v>
      </c>
      <c r="B149" s="125">
        <v>0</v>
      </c>
    </row>
    <row r="150" spans="1:2" x14ac:dyDescent="0.2">
      <c r="A150" s="151" t="s">
        <v>892</v>
      </c>
      <c r="B150" s="125">
        <v>0</v>
      </c>
    </row>
    <row r="151" spans="1:2" x14ac:dyDescent="0.2">
      <c r="A151" s="151" t="s">
        <v>893</v>
      </c>
      <c r="B151" s="125">
        <v>0</v>
      </c>
    </row>
    <row r="152" spans="1:2" x14ac:dyDescent="0.2">
      <c r="A152" s="151" t="s">
        <v>894</v>
      </c>
      <c r="B152" s="125">
        <v>0</v>
      </c>
    </row>
    <row r="153" spans="1:2" ht="28.5" x14ac:dyDescent="0.2">
      <c r="A153" s="151" t="s">
        <v>895</v>
      </c>
      <c r="B153" s="125">
        <v>0</v>
      </c>
    </row>
    <row r="154" spans="1:2" x14ac:dyDescent="0.2">
      <c r="A154" s="151" t="s">
        <v>896</v>
      </c>
      <c r="B154" s="125">
        <v>0</v>
      </c>
    </row>
    <row r="155" spans="1:2" x14ac:dyDescent="0.2">
      <c r="A155" s="151" t="s">
        <v>897</v>
      </c>
      <c r="B155" s="125">
        <v>0</v>
      </c>
    </row>
    <row r="156" spans="1:2" x14ac:dyDescent="0.2">
      <c r="A156" s="151" t="s">
        <v>898</v>
      </c>
      <c r="B156" s="125">
        <v>0</v>
      </c>
    </row>
    <row r="157" spans="1:2" x14ac:dyDescent="0.2">
      <c r="A157" s="151" t="s">
        <v>899</v>
      </c>
      <c r="B157" s="125">
        <v>0</v>
      </c>
    </row>
    <row r="158" spans="1:2" x14ac:dyDescent="0.2">
      <c r="A158" s="151" t="s">
        <v>900</v>
      </c>
      <c r="B158" s="125">
        <v>0</v>
      </c>
    </row>
    <row r="159" spans="1:2" x14ac:dyDescent="0.2">
      <c r="A159" s="151" t="s">
        <v>901</v>
      </c>
      <c r="B159" s="125">
        <v>0</v>
      </c>
    </row>
    <row r="160" spans="1:2" x14ac:dyDescent="0.2">
      <c r="A160" s="151" t="s">
        <v>902</v>
      </c>
      <c r="B160" s="125">
        <v>0</v>
      </c>
    </row>
    <row r="161" spans="1:2" x14ac:dyDescent="0.2">
      <c r="A161" s="151" t="s">
        <v>903</v>
      </c>
      <c r="B161" s="125">
        <v>0</v>
      </c>
    </row>
    <row r="162" spans="1:2" x14ac:dyDescent="0.2">
      <c r="A162" s="151" t="s">
        <v>904</v>
      </c>
      <c r="B162" s="125">
        <v>0</v>
      </c>
    </row>
    <row r="163" spans="1:2" x14ac:dyDescent="0.2">
      <c r="A163" s="151" t="s">
        <v>905</v>
      </c>
      <c r="B163" s="125">
        <v>0</v>
      </c>
    </row>
    <row r="164" spans="1:2" x14ac:dyDescent="0.2">
      <c r="A164" s="151" t="s">
        <v>906</v>
      </c>
      <c r="B164" s="125">
        <v>0</v>
      </c>
    </row>
    <row r="165" spans="1:2" ht="16.5" customHeight="1" x14ac:dyDescent="0.2">
      <c r="A165" s="151" t="s">
        <v>907</v>
      </c>
      <c r="B165" s="125">
        <v>0</v>
      </c>
    </row>
    <row r="166" spans="1:2" x14ac:dyDescent="0.2">
      <c r="A166" s="151" t="s">
        <v>908</v>
      </c>
      <c r="B166" s="125">
        <v>0</v>
      </c>
    </row>
    <row r="167" spans="1:2" x14ac:dyDescent="0.2">
      <c r="A167" s="151" t="s">
        <v>909</v>
      </c>
      <c r="B167" s="125">
        <v>0</v>
      </c>
    </row>
    <row r="168" spans="1:2" x14ac:dyDescent="0.2">
      <c r="A168" s="151" t="s">
        <v>910</v>
      </c>
      <c r="B168" s="125">
        <v>0</v>
      </c>
    </row>
    <row r="169" spans="1:2" x14ac:dyDescent="0.2">
      <c r="A169" s="151" t="s">
        <v>911</v>
      </c>
      <c r="B169" s="125">
        <v>0</v>
      </c>
    </row>
    <row r="170" spans="1:2" x14ac:dyDescent="0.2">
      <c r="A170" s="151" t="s">
        <v>912</v>
      </c>
      <c r="B170" s="125">
        <v>0</v>
      </c>
    </row>
    <row r="171" spans="1:2" x14ac:dyDescent="0.2">
      <c r="A171" s="151" t="s">
        <v>913</v>
      </c>
      <c r="B171" s="125">
        <v>0</v>
      </c>
    </row>
    <row r="172" spans="1:2" x14ac:dyDescent="0.2">
      <c r="A172" s="151" t="s">
        <v>914</v>
      </c>
      <c r="B172" s="125">
        <v>0</v>
      </c>
    </row>
    <row r="173" spans="1:2" x14ac:dyDescent="0.2">
      <c r="A173" s="151" t="s">
        <v>915</v>
      </c>
      <c r="B173" s="125">
        <v>0</v>
      </c>
    </row>
    <row r="174" spans="1:2" x14ac:dyDescent="0.2">
      <c r="A174" s="151" t="s">
        <v>916</v>
      </c>
      <c r="B174" s="125">
        <v>0</v>
      </c>
    </row>
    <row r="175" spans="1:2" x14ac:dyDescent="0.2">
      <c r="A175" s="151" t="s">
        <v>917</v>
      </c>
      <c r="B175" s="125">
        <v>0</v>
      </c>
    </row>
    <row r="176" spans="1:2" x14ac:dyDescent="0.2">
      <c r="A176" s="151" t="s">
        <v>918</v>
      </c>
      <c r="B176" s="125">
        <v>0</v>
      </c>
    </row>
    <row r="177" spans="1:2" x14ac:dyDescent="0.2">
      <c r="A177" s="151" t="s">
        <v>919</v>
      </c>
      <c r="B177" s="125">
        <v>0</v>
      </c>
    </row>
    <row r="178" spans="1:2" x14ac:dyDescent="0.2">
      <c r="A178" s="151" t="s">
        <v>920</v>
      </c>
      <c r="B178" s="125">
        <v>0</v>
      </c>
    </row>
    <row r="179" spans="1:2" x14ac:dyDescent="0.2">
      <c r="A179" s="151" t="s">
        <v>921</v>
      </c>
      <c r="B179" s="125">
        <v>0</v>
      </c>
    </row>
    <row r="180" spans="1:2" x14ac:dyDescent="0.2">
      <c r="A180" s="151" t="s">
        <v>922</v>
      </c>
      <c r="B180" s="125">
        <v>0</v>
      </c>
    </row>
    <row r="181" spans="1:2" x14ac:dyDescent="0.2">
      <c r="A181" s="151" t="s">
        <v>923</v>
      </c>
      <c r="B181" s="125">
        <v>0</v>
      </c>
    </row>
    <row r="182" spans="1:2" x14ac:dyDescent="0.2">
      <c r="A182" s="151" t="s">
        <v>924</v>
      </c>
      <c r="B182" s="125">
        <v>0</v>
      </c>
    </row>
    <row r="183" spans="1:2" x14ac:dyDescent="0.2">
      <c r="A183" s="151" t="s">
        <v>925</v>
      </c>
      <c r="B183" s="125">
        <v>0</v>
      </c>
    </row>
    <row r="184" spans="1:2" x14ac:dyDescent="0.2">
      <c r="A184" s="151" t="s">
        <v>926</v>
      </c>
      <c r="B184" s="125">
        <v>0</v>
      </c>
    </row>
    <row r="185" spans="1:2" x14ac:dyDescent="0.2">
      <c r="A185" s="151" t="s">
        <v>927</v>
      </c>
      <c r="B185" s="125">
        <v>0</v>
      </c>
    </row>
    <row r="186" spans="1:2" x14ac:dyDescent="0.2">
      <c r="A186" s="151" t="s">
        <v>928</v>
      </c>
      <c r="B186" s="125">
        <v>0</v>
      </c>
    </row>
    <row r="187" spans="1:2" x14ac:dyDescent="0.2">
      <c r="A187" s="151" t="s">
        <v>929</v>
      </c>
      <c r="B187" s="125">
        <v>0</v>
      </c>
    </row>
    <row r="188" spans="1:2" x14ac:dyDescent="0.2">
      <c r="A188" s="151" t="s">
        <v>930</v>
      </c>
      <c r="B188" s="125">
        <v>0</v>
      </c>
    </row>
    <row r="189" spans="1:2" x14ac:dyDescent="0.2">
      <c r="A189" s="154"/>
      <c r="B189" s="127"/>
    </row>
    <row r="190" spans="1:2" x14ac:dyDescent="0.2">
      <c r="A190" s="154"/>
      <c r="B190" s="127"/>
    </row>
    <row r="191" spans="1:2" ht="15" x14ac:dyDescent="0.2">
      <c r="A191" s="123" t="s">
        <v>931</v>
      </c>
      <c r="B191" s="155"/>
    </row>
    <row r="192" spans="1:2" x14ac:dyDescent="0.2">
      <c r="A192" s="156" t="s">
        <v>932</v>
      </c>
      <c r="B192" s="125">
        <v>0</v>
      </c>
    </row>
    <row r="193" spans="1:2" x14ac:dyDescent="0.2">
      <c r="A193" s="156" t="s">
        <v>933</v>
      </c>
      <c r="B193" s="125">
        <v>0</v>
      </c>
    </row>
    <row r="194" spans="1:2" x14ac:dyDescent="0.2">
      <c r="A194" s="156" t="s">
        <v>934</v>
      </c>
      <c r="B194" s="125">
        <v>0</v>
      </c>
    </row>
    <row r="195" spans="1:2" x14ac:dyDescent="0.2">
      <c r="A195" s="157" t="s">
        <v>935</v>
      </c>
      <c r="B195" s="125">
        <v>0</v>
      </c>
    </row>
    <row r="196" spans="1:2" x14ac:dyDescent="0.2">
      <c r="A196" s="157" t="s">
        <v>935</v>
      </c>
      <c r="B196" s="125">
        <v>0</v>
      </c>
    </row>
    <row r="197" spans="1:2" x14ac:dyDescent="0.2">
      <c r="A197" s="157" t="s">
        <v>935</v>
      </c>
      <c r="B197" s="125">
        <v>0</v>
      </c>
    </row>
    <row r="198" spans="1:2" x14ac:dyDescent="0.2">
      <c r="A198" s="157" t="s">
        <v>935</v>
      </c>
      <c r="B198" s="125">
        <v>0</v>
      </c>
    </row>
    <row r="199" spans="1:2" x14ac:dyDescent="0.2">
      <c r="A199" s="154"/>
      <c r="B199" s="155"/>
    </row>
    <row r="200" spans="1:2" ht="15" x14ac:dyDescent="0.2">
      <c r="A200" s="123" t="s">
        <v>936</v>
      </c>
      <c r="B200" s="134"/>
    </row>
    <row r="201" spans="1:2" x14ac:dyDescent="0.2">
      <c r="A201" s="158" t="s">
        <v>937</v>
      </c>
      <c r="B201" s="125">
        <v>0</v>
      </c>
    </row>
    <row r="202" spans="1:2" ht="15" customHeight="1" x14ac:dyDescent="0.2">
      <c r="A202" s="159" t="s">
        <v>935</v>
      </c>
      <c r="B202" s="125">
        <v>0</v>
      </c>
    </row>
    <row r="203" spans="1:2" x14ac:dyDescent="0.2">
      <c r="A203" s="159" t="s">
        <v>935</v>
      </c>
      <c r="B203" s="125">
        <v>0</v>
      </c>
    </row>
    <row r="204" spans="1:2" x14ac:dyDescent="0.2">
      <c r="A204" s="159" t="s">
        <v>935</v>
      </c>
      <c r="B204" s="125">
        <v>0</v>
      </c>
    </row>
    <row r="205" spans="1:2" x14ac:dyDescent="0.2">
      <c r="A205" s="159" t="s">
        <v>935</v>
      </c>
      <c r="B205" s="125">
        <v>0</v>
      </c>
    </row>
    <row r="206" spans="1:2" x14ac:dyDescent="0.2">
      <c r="A206" s="159" t="s">
        <v>935</v>
      </c>
      <c r="B206" s="125">
        <v>0</v>
      </c>
    </row>
    <row r="207" spans="1:2" x14ac:dyDescent="0.2">
      <c r="A207" s="159" t="s">
        <v>935</v>
      </c>
      <c r="B207" s="125">
        <v>0</v>
      </c>
    </row>
    <row r="208" spans="1:2" x14ac:dyDescent="0.2">
      <c r="A208" s="159" t="s">
        <v>935</v>
      </c>
      <c r="B208" s="125">
        <v>0</v>
      </c>
    </row>
    <row r="209" spans="1:2" ht="15" thickBot="1" x14ac:dyDescent="0.25">
      <c r="A209" s="126"/>
      <c r="B209" s="155"/>
    </row>
    <row r="210" spans="1:2" ht="30" customHeight="1" thickBot="1" x14ac:dyDescent="0.25">
      <c r="A210" s="160" t="s">
        <v>764</v>
      </c>
      <c r="B210" s="161">
        <f>SUM(B45:B209)</f>
        <v>32282.800000000003</v>
      </c>
    </row>
    <row r="211" spans="1:2" x14ac:dyDescent="0.2">
      <c r="A211" s="126"/>
      <c r="B211" s="127"/>
    </row>
    <row r="212" spans="1:2" ht="15" x14ac:dyDescent="0.2">
      <c r="A212" s="162" t="s">
        <v>938</v>
      </c>
      <c r="B212" s="127"/>
    </row>
    <row r="213" spans="1:2" ht="28.5" x14ac:dyDescent="0.2">
      <c r="A213" s="163" t="s">
        <v>939</v>
      </c>
      <c r="B213" s="164"/>
    </row>
    <row r="214" spans="1:2" x14ac:dyDescent="0.2">
      <c r="A214" s="165"/>
      <c r="B214" s="166"/>
    </row>
    <row r="239" spans="2:2" x14ac:dyDescent="0.2">
      <c r="B239" s="167"/>
    </row>
  </sheetData>
  <sheetProtection selectLockedCells="1"/>
  <dataValidations count="1">
    <dataValidation allowBlank="1" showErrorMessage="1" error="That's wrong." prompt="That's wrong." sqref="D26"/>
  </dataValidations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zoomScaleNormal="100" workbookViewId="0">
      <selection activeCell="L19" sqref="L19:L31"/>
    </sheetView>
  </sheetViews>
  <sheetFormatPr defaultRowHeight="15" x14ac:dyDescent="0.25"/>
  <cols>
    <col min="1" max="2" width="14.7109375" style="46" customWidth="1"/>
    <col min="3" max="3" width="12.7109375" style="46" customWidth="1"/>
    <col min="4" max="6" width="10.7109375" style="46" customWidth="1"/>
    <col min="7" max="7" width="18.85546875" style="47" customWidth="1"/>
    <col min="8" max="8" width="0.140625" style="51" customWidth="1"/>
    <col min="9" max="12" width="7.85546875" style="51" customWidth="1"/>
    <col min="13" max="13" width="15.42578125" style="51" customWidth="1"/>
    <col min="14" max="14" width="53.85546875" style="51" customWidth="1"/>
    <col min="15" max="15" width="10.42578125" style="51" customWidth="1"/>
    <col min="16" max="16" width="15.7109375" style="51" customWidth="1"/>
    <col min="17" max="17" width="12.85546875" style="51" bestFit="1" customWidth="1"/>
    <col min="18" max="16384" width="9.140625" style="51"/>
  </cols>
  <sheetData>
    <row r="1" spans="1:7" s="37" customFormat="1" x14ac:dyDescent="0.25">
      <c r="A1" s="36" t="s">
        <v>191</v>
      </c>
    </row>
    <row r="2" spans="1:7" s="39" customFormat="1" ht="12.95" customHeight="1" x14ac:dyDescent="0.25">
      <c r="A2" s="38" t="s">
        <v>88</v>
      </c>
    </row>
    <row r="3" spans="1:7" s="39" customFormat="1" ht="12.95" customHeight="1" x14ac:dyDescent="0.25">
      <c r="A3" s="40" t="s">
        <v>89</v>
      </c>
      <c r="B3" s="39" t="s">
        <v>117</v>
      </c>
    </row>
    <row r="4" spans="1:7" s="39" customFormat="1" ht="12.95" customHeight="1" x14ac:dyDescent="0.25">
      <c r="A4" s="40" t="s">
        <v>193</v>
      </c>
      <c r="B4" s="39" t="s">
        <v>194</v>
      </c>
    </row>
    <row r="5" spans="1:7" s="39" customFormat="1" ht="12.95" customHeight="1" x14ac:dyDescent="0.25">
      <c r="A5" s="40" t="s">
        <v>195</v>
      </c>
      <c r="B5" s="39" t="s">
        <v>196</v>
      </c>
    </row>
    <row r="6" spans="1:7" s="39" customFormat="1" ht="12.95" customHeight="1" x14ac:dyDescent="0.25">
      <c r="A6" s="40" t="s">
        <v>90</v>
      </c>
      <c r="B6" s="39" t="s">
        <v>324</v>
      </c>
    </row>
    <row r="7" spans="1:7" s="39" customFormat="1" ht="12.95" customHeight="1" x14ac:dyDescent="0.25">
      <c r="A7" s="40" t="s">
        <v>198</v>
      </c>
      <c r="B7" s="39" t="s">
        <v>199</v>
      </c>
    </row>
    <row r="8" spans="1:7" s="39" customFormat="1" ht="12.95" customHeight="1" x14ac:dyDescent="0.25">
      <c r="A8" s="40" t="s">
        <v>200</v>
      </c>
      <c r="B8" s="39" t="s">
        <v>201</v>
      </c>
    </row>
    <row r="9" spans="1:7" s="39" customFormat="1" ht="12.95" customHeight="1" x14ac:dyDescent="0.25">
      <c r="A9" s="40"/>
    </row>
    <row r="10" spans="1:7" s="42" customFormat="1" ht="12.95" customHeight="1" x14ac:dyDescent="0.25">
      <c r="A10" s="41" t="s">
        <v>202</v>
      </c>
    </row>
    <row r="11" spans="1:7" s="42" customFormat="1" ht="12.95" customHeight="1" x14ac:dyDescent="0.25">
      <c r="B11" s="43" t="s">
        <v>104</v>
      </c>
      <c r="C11" s="43" t="s">
        <v>105</v>
      </c>
      <c r="D11" s="43" t="s">
        <v>106</v>
      </c>
      <c r="E11" s="43" t="s">
        <v>203</v>
      </c>
      <c r="F11" s="43" t="s">
        <v>204</v>
      </c>
      <c r="G11" s="43" t="s">
        <v>205</v>
      </c>
    </row>
    <row r="12" spans="1:7" s="42" customFormat="1" ht="12.95" customHeight="1" x14ac:dyDescent="0.25">
      <c r="A12" s="43" t="s">
        <v>98</v>
      </c>
      <c r="B12" s="42" t="s">
        <v>118</v>
      </c>
      <c r="C12" s="42" t="s">
        <v>119</v>
      </c>
      <c r="D12" s="42" t="s">
        <v>271</v>
      </c>
      <c r="E12" s="42" t="s">
        <v>0</v>
      </c>
    </row>
    <row r="13" spans="1:7" s="42" customFormat="1" ht="12.95" customHeight="1" x14ac:dyDescent="0.25">
      <c r="A13" s="43" t="s">
        <v>99</v>
      </c>
      <c r="B13" s="42" t="s">
        <v>122</v>
      </c>
      <c r="C13" s="42" t="s">
        <v>123</v>
      </c>
      <c r="D13" s="42" t="s">
        <v>272</v>
      </c>
      <c r="E13" s="44" t="s">
        <v>133</v>
      </c>
    </row>
    <row r="14" spans="1:7" s="42" customFormat="1" ht="12.95" customHeight="1" x14ac:dyDescent="0.25">
      <c r="A14" s="43" t="s">
        <v>100</v>
      </c>
      <c r="B14" s="42" t="s">
        <v>124</v>
      </c>
      <c r="C14" s="42" t="s">
        <v>125</v>
      </c>
      <c r="D14" s="42" t="s">
        <v>272</v>
      </c>
      <c r="E14" s="42" t="s">
        <v>140</v>
      </c>
    </row>
    <row r="15" spans="1:7" s="42" customFormat="1" ht="12.95" customHeight="1" x14ac:dyDescent="0.25">
      <c r="A15" s="43" t="s">
        <v>101</v>
      </c>
      <c r="B15" s="42" t="s">
        <v>315</v>
      </c>
      <c r="C15" s="42" t="s">
        <v>85</v>
      </c>
      <c r="D15" s="42" t="s">
        <v>272</v>
      </c>
    </row>
    <row r="16" spans="1:7" s="42" customFormat="1" ht="12.95" customHeight="1" x14ac:dyDescent="0.25">
      <c r="A16" s="43" t="s">
        <v>102</v>
      </c>
      <c r="B16" s="42" t="s">
        <v>78</v>
      </c>
      <c r="C16" s="42" t="s">
        <v>79</v>
      </c>
      <c r="D16" s="42" t="s">
        <v>272</v>
      </c>
      <c r="E16" s="44" t="s">
        <v>273</v>
      </c>
    </row>
    <row r="17" spans="1:17" s="42" customFormat="1" ht="12.95" customHeight="1" x14ac:dyDescent="0.25">
      <c r="A17" s="43" t="s">
        <v>103</v>
      </c>
      <c r="B17" s="42" t="s">
        <v>80</v>
      </c>
      <c r="C17" s="42" t="s">
        <v>81</v>
      </c>
      <c r="D17" s="42" t="s">
        <v>272</v>
      </c>
      <c r="E17" s="44" t="s">
        <v>274</v>
      </c>
    </row>
    <row r="18" spans="1:17" s="42" customFormat="1" ht="12.95" customHeight="1" x14ac:dyDescent="0.25">
      <c r="A18" s="43"/>
    </row>
    <row r="19" spans="1:17" s="39" customFormat="1" ht="12.95" customHeight="1" x14ac:dyDescent="0.25">
      <c r="A19" s="38" t="s">
        <v>209</v>
      </c>
      <c r="Q19" s="39" t="s">
        <v>210</v>
      </c>
    </row>
    <row r="20" spans="1:17" s="39" customFormat="1" ht="12.95" customHeight="1" x14ac:dyDescent="0.25">
      <c r="A20" s="40" t="s">
        <v>211</v>
      </c>
      <c r="B20" s="39" t="s">
        <v>212</v>
      </c>
      <c r="Q20" s="39" t="s">
        <v>210</v>
      </c>
    </row>
    <row r="21" spans="1:17" s="39" customFormat="1" ht="12.95" customHeight="1" x14ac:dyDescent="0.25">
      <c r="A21" s="40" t="s">
        <v>213</v>
      </c>
      <c r="B21" s="39" t="s">
        <v>214</v>
      </c>
      <c r="Q21" s="39" t="s">
        <v>210</v>
      </c>
    </row>
    <row r="22" spans="1:17" s="39" customFormat="1" ht="12.95" customHeight="1" x14ac:dyDescent="0.25">
      <c r="A22" s="40" t="s">
        <v>215</v>
      </c>
      <c r="B22" s="39" t="s">
        <v>216</v>
      </c>
      <c r="Q22" s="39" t="s">
        <v>210</v>
      </c>
    </row>
    <row r="23" spans="1:17" s="39" customFormat="1" ht="12.95" customHeight="1" x14ac:dyDescent="0.25">
      <c r="A23" s="40" t="s">
        <v>91</v>
      </c>
      <c r="B23" s="39" t="s">
        <v>266</v>
      </c>
      <c r="Q23" s="39" t="s">
        <v>210</v>
      </c>
    </row>
    <row r="24" spans="1:17" s="39" customFormat="1" ht="12.95" customHeight="1" x14ac:dyDescent="0.25">
      <c r="A24" s="40"/>
      <c r="Q24" s="39" t="s">
        <v>210</v>
      </c>
    </row>
    <row r="25" spans="1:17" s="39" customFormat="1" ht="12.95" customHeight="1" x14ac:dyDescent="0.25">
      <c r="A25" s="40"/>
      <c r="G25" s="40" t="s">
        <v>97</v>
      </c>
      <c r="H25" s="39" t="s">
        <v>107</v>
      </c>
      <c r="I25" s="39" t="s">
        <v>118</v>
      </c>
      <c r="J25" s="39" t="s">
        <v>134</v>
      </c>
      <c r="K25" s="39" t="s">
        <v>257</v>
      </c>
      <c r="L25" s="39" t="s">
        <v>258</v>
      </c>
      <c r="M25" s="39" t="s">
        <v>277</v>
      </c>
      <c r="N25" s="39" t="s">
        <v>278</v>
      </c>
      <c r="O25" s="39" t="s">
        <v>130</v>
      </c>
      <c r="P25" s="39" t="s">
        <v>114</v>
      </c>
      <c r="Q25" s="39" t="s">
        <v>210</v>
      </c>
    </row>
    <row r="26" spans="1:17" s="39" customFormat="1" ht="12.95" customHeight="1" x14ac:dyDescent="0.25">
      <c r="A26" s="40"/>
      <c r="G26" s="40" t="s">
        <v>218</v>
      </c>
      <c r="H26" s="39" t="s">
        <v>105</v>
      </c>
      <c r="I26" s="39" t="s">
        <v>219</v>
      </c>
      <c r="J26" s="39" t="s">
        <v>219</v>
      </c>
      <c r="K26" s="39" t="s">
        <v>259</v>
      </c>
      <c r="L26" s="39" t="s">
        <v>219</v>
      </c>
      <c r="M26" s="39" t="s">
        <v>219</v>
      </c>
      <c r="N26" s="39" t="s">
        <v>219</v>
      </c>
      <c r="O26" s="39" t="s">
        <v>259</v>
      </c>
      <c r="P26" s="39" t="s">
        <v>220</v>
      </c>
      <c r="Q26" s="39" t="s">
        <v>210</v>
      </c>
    </row>
    <row r="27" spans="1:17" s="39" customFormat="1" ht="12.95" customHeight="1" x14ac:dyDescent="0.25">
      <c r="A27" s="40"/>
      <c r="G27" s="40" t="s">
        <v>221</v>
      </c>
      <c r="I27" s="39" t="s">
        <v>222</v>
      </c>
      <c r="J27" s="39" t="s">
        <v>223</v>
      </c>
      <c r="L27" s="39" t="s">
        <v>260</v>
      </c>
      <c r="M27" s="39" t="s">
        <v>256</v>
      </c>
      <c r="N27" s="39" t="s">
        <v>280</v>
      </c>
      <c r="P27" s="39" t="s">
        <v>231</v>
      </c>
      <c r="Q27" s="39" t="s">
        <v>210</v>
      </c>
    </row>
    <row r="28" spans="1:17" s="39" customFormat="1" ht="12.95" customHeight="1" x14ac:dyDescent="0.25">
      <c r="A28" s="40"/>
      <c r="G28" s="40" t="s">
        <v>235</v>
      </c>
      <c r="H28" s="39" t="s">
        <v>236</v>
      </c>
      <c r="Q28" s="39" t="s">
        <v>210</v>
      </c>
    </row>
    <row r="29" spans="1:17" s="39" customFormat="1" ht="12.95" customHeight="1" x14ac:dyDescent="0.25">
      <c r="A29" s="40"/>
      <c r="G29" s="40" t="s">
        <v>238</v>
      </c>
      <c r="H29" s="39" t="s">
        <v>239</v>
      </c>
      <c r="I29" s="39" t="s">
        <v>267</v>
      </c>
      <c r="J29" s="39" t="s">
        <v>267</v>
      </c>
      <c r="K29" s="39" t="s">
        <v>267</v>
      </c>
      <c r="L29" s="39" t="s">
        <v>267</v>
      </c>
      <c r="M29" s="39" t="s">
        <v>239</v>
      </c>
      <c r="N29" s="39" t="s">
        <v>239</v>
      </c>
      <c r="O29" s="39" t="s">
        <v>267</v>
      </c>
      <c r="P29" s="39" t="s">
        <v>239</v>
      </c>
      <c r="Q29" s="39" t="s">
        <v>210</v>
      </c>
    </row>
    <row r="30" spans="1:17" s="39" customFormat="1" ht="12.95" customHeight="1" x14ac:dyDescent="0.25">
      <c r="A30" s="40"/>
      <c r="G30" s="40" t="s">
        <v>198</v>
      </c>
      <c r="H30" s="39" t="s">
        <v>240</v>
      </c>
      <c r="I30" s="39" t="s">
        <v>241</v>
      </c>
      <c r="J30" s="39" t="s">
        <v>261</v>
      </c>
      <c r="K30" s="39" t="s">
        <v>262</v>
      </c>
      <c r="L30" s="39" t="s">
        <v>263</v>
      </c>
      <c r="M30" s="39" t="s">
        <v>279</v>
      </c>
      <c r="N30" s="39" t="s">
        <v>281</v>
      </c>
      <c r="O30" s="39" t="s">
        <v>264</v>
      </c>
      <c r="P30" s="39" t="s">
        <v>250</v>
      </c>
      <c r="Q30" s="39" t="s">
        <v>210</v>
      </c>
    </row>
    <row r="31" spans="1:17" s="39" customFormat="1" ht="12.95" customHeight="1" x14ac:dyDescent="0.25">
      <c r="A31" s="40"/>
      <c r="G31" s="40"/>
      <c r="Q31" s="39" t="s">
        <v>210</v>
      </c>
    </row>
    <row r="32" spans="1:17" s="47" customFormat="1" x14ac:dyDescent="0.25">
      <c r="A32" s="45" t="s">
        <v>192</v>
      </c>
      <c r="B32" s="46"/>
      <c r="C32" s="46"/>
      <c r="D32" s="46"/>
      <c r="E32" s="46"/>
      <c r="F32" s="46"/>
      <c r="H32" s="48" t="s">
        <v>341</v>
      </c>
    </row>
    <row r="33" spans="1:21" s="47" customFormat="1" x14ac:dyDescent="0.25">
      <c r="A33" s="49" t="s">
        <v>92</v>
      </c>
      <c r="B33" s="49" t="s">
        <v>136</v>
      </c>
      <c r="C33" s="49" t="s">
        <v>93</v>
      </c>
      <c r="D33" s="49" t="s">
        <v>94</v>
      </c>
      <c r="E33" s="49" t="s">
        <v>95</v>
      </c>
      <c r="F33" s="49" t="s">
        <v>96</v>
      </c>
      <c r="G33" s="48"/>
      <c r="H33" s="48"/>
    </row>
    <row r="34" spans="1:21" ht="27" customHeight="1" x14ac:dyDescent="0.25">
      <c r="A34" s="46" t="s">
        <v>110</v>
      </c>
      <c r="B34" s="46" t="s">
        <v>254</v>
      </c>
      <c r="C34" s="46" t="s">
        <v>223</v>
      </c>
      <c r="D34" s="50" t="s">
        <v>111</v>
      </c>
      <c r="E34" s="46" t="s">
        <v>121</v>
      </c>
      <c r="G34" s="47" t="s">
        <v>210</v>
      </c>
      <c r="L34" s="52"/>
      <c r="M34" s="76" t="s">
        <v>276</v>
      </c>
      <c r="N34" s="52"/>
      <c r="O34" s="52"/>
      <c r="P34" s="52"/>
      <c r="Q34" s="53"/>
      <c r="R34" s="53"/>
      <c r="S34" s="53"/>
      <c r="T34" s="54"/>
      <c r="U34" s="54"/>
    </row>
    <row r="35" spans="1:21" x14ac:dyDescent="0.25">
      <c r="A35" s="46" t="s">
        <v>110</v>
      </c>
      <c r="B35" s="46" t="s">
        <v>254</v>
      </c>
      <c r="C35" s="46" t="s">
        <v>260</v>
      </c>
      <c r="D35" s="50" t="s">
        <v>111</v>
      </c>
      <c r="E35" s="46" t="s">
        <v>317</v>
      </c>
      <c r="G35" s="47" t="s">
        <v>210</v>
      </c>
      <c r="P35" s="55"/>
    </row>
    <row r="36" spans="1:21" x14ac:dyDescent="0.25">
      <c r="A36" s="46" t="s">
        <v>332</v>
      </c>
      <c r="B36" s="46" t="s">
        <v>268</v>
      </c>
      <c r="C36" s="46" t="s">
        <v>225</v>
      </c>
      <c r="D36" s="46" t="s">
        <v>82</v>
      </c>
      <c r="E36" s="50" t="s">
        <v>133</v>
      </c>
      <c r="F36" s="46" t="s">
        <v>333</v>
      </c>
      <c r="G36" s="47" t="s">
        <v>210</v>
      </c>
      <c r="P36" s="55"/>
    </row>
    <row r="37" spans="1:21" x14ac:dyDescent="0.25">
      <c r="A37" s="46" t="s">
        <v>108</v>
      </c>
      <c r="D37" s="50"/>
      <c r="M37" s="56" t="str">
        <f>K51&amp;" "&amp;O53</f>
        <v>Cost Centre: {&amp;ColumnDefn1.Cost Centre} - {&amp;ColumnDefn1.Cost Centre_Description}</v>
      </c>
      <c r="P37" s="55"/>
    </row>
    <row r="38" spans="1:21" x14ac:dyDescent="0.25">
      <c r="A38" s="46" t="s">
        <v>116</v>
      </c>
      <c r="B38" s="46" t="s">
        <v>282</v>
      </c>
      <c r="G38" s="47" t="s">
        <v>210</v>
      </c>
    </row>
    <row r="39" spans="1:21" ht="15.75" thickBot="1" x14ac:dyDescent="0.3">
      <c r="A39" s="46" t="s">
        <v>110</v>
      </c>
      <c r="B39" s="46" t="s">
        <v>334</v>
      </c>
      <c r="C39" s="46" t="s">
        <v>222</v>
      </c>
      <c r="D39" s="50" t="s">
        <v>111</v>
      </c>
      <c r="E39" s="46" t="s">
        <v>269</v>
      </c>
      <c r="G39" s="47" t="s">
        <v>210</v>
      </c>
      <c r="I39" s="57" t="s">
        <v>119</v>
      </c>
      <c r="J39" s="57" t="s">
        <v>131</v>
      </c>
      <c r="K39" s="57" t="s">
        <v>87</v>
      </c>
      <c r="L39" s="57" t="s">
        <v>85</v>
      </c>
      <c r="M39" s="57" t="s">
        <v>329</v>
      </c>
      <c r="N39" s="57" t="s">
        <v>105</v>
      </c>
      <c r="O39" s="57" t="s">
        <v>126</v>
      </c>
      <c r="P39" s="58" t="s">
        <v>115</v>
      </c>
    </row>
    <row r="40" spans="1:21" ht="9" customHeight="1" thickTop="1" x14ac:dyDescent="0.25">
      <c r="A40" s="46" t="s">
        <v>108</v>
      </c>
      <c r="D40" s="50"/>
      <c r="I40" s="59"/>
      <c r="J40" s="59"/>
      <c r="K40" s="59"/>
      <c r="L40" s="59"/>
      <c r="M40" s="59"/>
      <c r="N40" s="59"/>
      <c r="O40" s="59"/>
      <c r="P40" s="60"/>
    </row>
    <row r="41" spans="1:21" x14ac:dyDescent="0.25">
      <c r="A41" s="46" t="s">
        <v>113</v>
      </c>
      <c r="B41" s="46" t="s">
        <v>265</v>
      </c>
      <c r="C41" s="46" t="s">
        <v>270</v>
      </c>
      <c r="G41" s="47" t="s">
        <v>210</v>
      </c>
      <c r="I41" s="61" t="s">
        <v>127</v>
      </c>
      <c r="J41" s="61" t="s">
        <v>132</v>
      </c>
      <c r="K41" s="62" t="str">
        <f>CONCATENATE(MID(L41,1,4),"-",MID(O41,1,4))</f>
        <v>-1111</v>
      </c>
      <c r="L41" s="61"/>
      <c r="M41" s="63" t="s">
        <v>129</v>
      </c>
      <c r="N41" s="63" t="s">
        <v>129</v>
      </c>
      <c r="O41" s="63" t="str">
        <f>CONCATENATE(M41," - ",N41)</f>
        <v>1111 - Annual Appropriations - 1111 - Annual Appropriations</v>
      </c>
      <c r="P41" s="64">
        <v>-4074172</v>
      </c>
      <c r="Q41" s="64"/>
    </row>
    <row r="42" spans="1:21" x14ac:dyDescent="0.25">
      <c r="A42" s="46" t="s">
        <v>108</v>
      </c>
      <c r="G42" s="47" t="s">
        <v>210</v>
      </c>
      <c r="K42" s="65"/>
    </row>
    <row r="43" spans="1:21" x14ac:dyDescent="0.25">
      <c r="A43" s="46" t="s">
        <v>86</v>
      </c>
      <c r="C43" s="46" t="s">
        <v>256</v>
      </c>
      <c r="D43" s="46" t="s">
        <v>82</v>
      </c>
      <c r="E43" s="46" t="s">
        <v>83</v>
      </c>
      <c r="F43" s="46" t="s">
        <v>84</v>
      </c>
      <c r="G43" s="47" t="s">
        <v>210</v>
      </c>
      <c r="K43" s="65"/>
      <c r="N43" s="66" t="s">
        <v>330</v>
      </c>
      <c r="P43" s="67"/>
      <c r="Q43" s="68"/>
    </row>
    <row r="44" spans="1:21" ht="13.5" customHeight="1" x14ac:dyDescent="0.25">
      <c r="A44" s="46" t="s">
        <v>108</v>
      </c>
      <c r="K44" s="65"/>
      <c r="M44" s="92" t="str">
        <f>K52&amp;" "&amp;O54&amp;" / "&amp;K53&amp;" "&amp;O55&amp;" / "&amp;K54&amp;" "&amp;I50</f>
        <v>Funding Source: {&amp;ColumnDefn1.Funding_Source_Description} / Ledger: {&amp;ColumnDefn1.F1Ldg_LdgName} / Period: &amp;PERIODTO</v>
      </c>
      <c r="N44" s="66"/>
      <c r="P44" s="68"/>
      <c r="Q44" s="68"/>
    </row>
    <row r="45" spans="1:21" ht="6" customHeight="1" x14ac:dyDescent="0.25">
      <c r="A45" s="46" t="s">
        <v>108</v>
      </c>
      <c r="G45" s="47" t="s">
        <v>210</v>
      </c>
    </row>
    <row r="46" spans="1:21" s="80" customFormat="1" ht="11.25" x14ac:dyDescent="0.2">
      <c r="A46" s="77" t="s">
        <v>108</v>
      </c>
      <c r="B46" s="77"/>
      <c r="C46" s="77"/>
      <c r="D46" s="77"/>
      <c r="E46" s="78"/>
      <c r="F46" s="77"/>
      <c r="G46" s="79" t="s">
        <v>210</v>
      </c>
      <c r="I46" s="81"/>
      <c r="J46" s="81"/>
      <c r="K46" s="81"/>
      <c r="L46" s="82"/>
      <c r="M46" s="82"/>
      <c r="N46" s="83">
        <f ca="1">NOW()</f>
        <v>43021.416852430557</v>
      </c>
      <c r="O46" s="81"/>
      <c r="P46" s="84">
        <f ca="1">NOW()</f>
        <v>43021.416852430557</v>
      </c>
    </row>
    <row r="47" spans="1:21" x14ac:dyDescent="0.25">
      <c r="A47" s="46" t="s">
        <v>108</v>
      </c>
      <c r="G47" s="47" t="s">
        <v>210</v>
      </c>
    </row>
    <row r="48" spans="1:21" x14ac:dyDescent="0.25">
      <c r="A48" s="46" t="s">
        <v>108</v>
      </c>
      <c r="G48" s="47" t="s">
        <v>210</v>
      </c>
      <c r="I48" s="70"/>
      <c r="J48" s="70"/>
    </row>
    <row r="49" spans="1:17" x14ac:dyDescent="0.25">
      <c r="A49" s="46" t="s">
        <v>108</v>
      </c>
      <c r="G49" s="47" t="s">
        <v>210</v>
      </c>
      <c r="I49" s="71" t="s">
        <v>313</v>
      </c>
      <c r="J49" s="71" t="s">
        <v>0</v>
      </c>
      <c r="K49" s="72"/>
      <c r="L49" s="72"/>
      <c r="M49" s="73" t="s">
        <v>284</v>
      </c>
      <c r="N49" s="72"/>
      <c r="O49" s="72"/>
      <c r="P49" s="72"/>
    </row>
    <row r="50" spans="1:17" x14ac:dyDescent="0.25">
      <c r="A50" s="46" t="s">
        <v>108</v>
      </c>
      <c r="G50" s="47" t="s">
        <v>210</v>
      </c>
      <c r="I50" s="71" t="s">
        <v>314</v>
      </c>
      <c r="J50" s="71"/>
      <c r="K50" s="72"/>
      <c r="L50" s="72"/>
      <c r="M50" s="72"/>
      <c r="N50" s="72"/>
      <c r="O50" s="72" t="s">
        <v>284</v>
      </c>
      <c r="P50" s="72"/>
      <c r="Q50" s="72"/>
    </row>
    <row r="51" spans="1:17" x14ac:dyDescent="0.25">
      <c r="A51" s="46" t="s">
        <v>108</v>
      </c>
      <c r="G51" s="47" t="s">
        <v>210</v>
      </c>
      <c r="I51" s="71" t="s">
        <v>285</v>
      </c>
      <c r="J51" s="71" t="e">
        <f>VLOOKUP($H$48,vlookups!E3:F15,2,FALSE)</f>
        <v>#N/A</v>
      </c>
      <c r="K51" s="72" t="s">
        <v>319</v>
      </c>
      <c r="L51" s="72"/>
      <c r="M51" s="72"/>
      <c r="N51" s="72"/>
      <c r="O51" s="72" t="s">
        <v>287</v>
      </c>
      <c r="P51" s="72"/>
      <c r="Q51" s="72"/>
    </row>
    <row r="52" spans="1:17" x14ac:dyDescent="0.25">
      <c r="A52" s="46" t="s">
        <v>108</v>
      </c>
      <c r="I52" s="71" t="s">
        <v>288</v>
      </c>
      <c r="J52" s="71"/>
      <c r="K52" s="72" t="s">
        <v>335</v>
      </c>
      <c r="L52" s="72"/>
      <c r="M52" s="72"/>
      <c r="N52" s="72"/>
      <c r="O52" s="72" t="s">
        <v>318</v>
      </c>
      <c r="P52" s="72"/>
      <c r="Q52" s="72"/>
    </row>
    <row r="53" spans="1:17" x14ac:dyDescent="0.25">
      <c r="A53" s="46" t="s">
        <v>108</v>
      </c>
      <c r="I53" s="71"/>
      <c r="J53" s="71"/>
      <c r="K53" s="72" t="s">
        <v>336</v>
      </c>
      <c r="L53" s="72"/>
      <c r="M53" s="72"/>
      <c r="N53" s="72"/>
      <c r="O53" s="72" t="s">
        <v>289</v>
      </c>
      <c r="P53" s="72"/>
      <c r="Q53" s="72"/>
    </row>
    <row r="54" spans="1:17" x14ac:dyDescent="0.25">
      <c r="A54" s="46" t="s">
        <v>108</v>
      </c>
      <c r="G54" s="47" t="s">
        <v>210</v>
      </c>
      <c r="I54" s="72"/>
      <c r="J54" s="72"/>
      <c r="K54" s="72" t="s">
        <v>339</v>
      </c>
      <c r="L54" s="72"/>
      <c r="M54" s="72"/>
      <c r="N54" s="72"/>
      <c r="O54" s="72" t="s">
        <v>337</v>
      </c>
      <c r="P54" s="72"/>
      <c r="Q54" s="72"/>
    </row>
    <row r="55" spans="1:17" x14ac:dyDescent="0.25">
      <c r="A55" s="46" t="s">
        <v>108</v>
      </c>
      <c r="G55" s="47" t="s">
        <v>210</v>
      </c>
      <c r="I55" s="72"/>
      <c r="J55" s="72"/>
      <c r="K55" s="72"/>
      <c r="L55" s="72"/>
      <c r="M55" s="72"/>
      <c r="N55" s="72"/>
      <c r="O55" s="72" t="s">
        <v>338</v>
      </c>
      <c r="P55" s="72"/>
      <c r="Q55" s="72"/>
    </row>
    <row r="56" spans="1:17" x14ac:dyDescent="0.25">
      <c r="A56" s="46" t="s">
        <v>108</v>
      </c>
      <c r="G56" s="47" t="s">
        <v>210</v>
      </c>
    </row>
  </sheetData>
  <protectedRanges>
    <protectedRange sqref="M41:O41" name="Range1_1"/>
  </protectedRanges>
  <printOptions horizontalCentered="1"/>
  <pageMargins left="0.6692913385826772" right="0.59055118110236227" top="0.78" bottom="0.86" header="0.51181102362204722" footer="0.51181102362204722"/>
  <pageSetup paperSize="9" scale="71" orientation="portrait" r:id="rId1"/>
  <headerFooter alignWithMargins="0">
    <oddFooter>&amp;R&amp;"Arial,Italic"&amp;8&amp;F (&amp;A)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topLeftCell="C19" zoomScaleNormal="100" workbookViewId="0">
      <selection activeCell="N33" sqref="N33"/>
    </sheetView>
  </sheetViews>
  <sheetFormatPr defaultRowHeight="15" x14ac:dyDescent="0.25"/>
  <cols>
    <col min="1" max="2" width="14.7109375" style="46" customWidth="1"/>
    <col min="3" max="3" width="12.7109375" style="46" customWidth="1"/>
    <col min="4" max="6" width="10.7109375" style="46" customWidth="1"/>
    <col min="7" max="7" width="18.85546875" style="47" customWidth="1"/>
    <col min="8" max="8" width="0.140625" style="51" customWidth="1"/>
    <col min="9" max="10" width="8.140625" style="51" customWidth="1"/>
    <col min="11" max="12" width="7.28515625" style="51" customWidth="1"/>
    <col min="13" max="13" width="15.28515625" style="51" customWidth="1"/>
    <col min="14" max="14" width="53.140625" style="51" customWidth="1"/>
    <col min="15" max="15" width="9.42578125" style="51" customWidth="1"/>
    <col min="16" max="16" width="14.42578125" style="51" customWidth="1"/>
    <col min="17" max="17" width="12.85546875" style="51" bestFit="1" customWidth="1"/>
    <col min="18" max="16384" width="9.140625" style="51"/>
  </cols>
  <sheetData>
    <row r="1" spans="1:7" s="37" customFormat="1" x14ac:dyDescent="0.25">
      <c r="A1" s="36" t="s">
        <v>191</v>
      </c>
    </row>
    <row r="2" spans="1:7" s="39" customFormat="1" ht="12.95" customHeight="1" x14ac:dyDescent="0.25">
      <c r="A2" s="38" t="s">
        <v>88</v>
      </c>
    </row>
    <row r="3" spans="1:7" s="39" customFormat="1" ht="12.95" customHeight="1" x14ac:dyDescent="0.25">
      <c r="A3" s="40" t="s">
        <v>89</v>
      </c>
      <c r="B3" s="39" t="s">
        <v>117</v>
      </c>
    </row>
    <row r="4" spans="1:7" s="39" customFormat="1" ht="12.95" customHeight="1" x14ac:dyDescent="0.25">
      <c r="A4" s="40" t="s">
        <v>193</v>
      </c>
      <c r="B4" s="39" t="s">
        <v>194</v>
      </c>
    </row>
    <row r="5" spans="1:7" s="39" customFormat="1" ht="12.95" customHeight="1" x14ac:dyDescent="0.25">
      <c r="A5" s="40" t="s">
        <v>195</v>
      </c>
      <c r="B5" s="39" t="s">
        <v>196</v>
      </c>
    </row>
    <row r="6" spans="1:7" s="39" customFormat="1" ht="12.95" customHeight="1" x14ac:dyDescent="0.25">
      <c r="A6" s="40" t="s">
        <v>90</v>
      </c>
      <c r="B6" s="39" t="s">
        <v>320</v>
      </c>
    </row>
    <row r="7" spans="1:7" s="39" customFormat="1" ht="12.95" customHeight="1" x14ac:dyDescent="0.25">
      <c r="A7" s="40" t="s">
        <v>198</v>
      </c>
      <c r="B7" s="39" t="s">
        <v>199</v>
      </c>
    </row>
    <row r="8" spans="1:7" s="39" customFormat="1" ht="12.95" customHeight="1" x14ac:dyDescent="0.25">
      <c r="A8" s="40" t="s">
        <v>200</v>
      </c>
      <c r="B8" s="39" t="s">
        <v>201</v>
      </c>
    </row>
    <row r="9" spans="1:7" s="39" customFormat="1" ht="12.95" customHeight="1" x14ac:dyDescent="0.25">
      <c r="A9" s="40"/>
    </row>
    <row r="10" spans="1:7" s="42" customFormat="1" ht="12.95" customHeight="1" x14ac:dyDescent="0.25">
      <c r="A10" s="41" t="s">
        <v>202</v>
      </c>
    </row>
    <row r="11" spans="1:7" s="42" customFormat="1" ht="12.95" customHeight="1" x14ac:dyDescent="0.25">
      <c r="B11" s="43" t="s">
        <v>104</v>
      </c>
      <c r="C11" s="43" t="s">
        <v>105</v>
      </c>
      <c r="D11" s="43" t="s">
        <v>106</v>
      </c>
      <c r="E11" s="43" t="s">
        <v>203</v>
      </c>
      <c r="F11" s="43" t="s">
        <v>204</v>
      </c>
      <c r="G11" s="43" t="s">
        <v>205</v>
      </c>
    </row>
    <row r="12" spans="1:7" s="42" customFormat="1" ht="12.95" customHeight="1" x14ac:dyDescent="0.25">
      <c r="A12" s="43" t="s">
        <v>98</v>
      </c>
      <c r="B12" s="42" t="s">
        <v>118</v>
      </c>
      <c r="C12" s="42" t="s">
        <v>119</v>
      </c>
      <c r="D12" s="42" t="s">
        <v>271</v>
      </c>
      <c r="E12" s="42" t="s">
        <v>0</v>
      </c>
    </row>
    <row r="13" spans="1:7" s="42" customFormat="1" ht="12.95" customHeight="1" x14ac:dyDescent="0.25">
      <c r="A13" s="43" t="s">
        <v>99</v>
      </c>
      <c r="B13" s="42" t="s">
        <v>122</v>
      </c>
      <c r="C13" s="42" t="s">
        <v>123</v>
      </c>
      <c r="D13" s="42" t="s">
        <v>272</v>
      </c>
      <c r="E13" s="44" t="s">
        <v>133</v>
      </c>
    </row>
    <row r="14" spans="1:7" s="42" customFormat="1" ht="12.95" customHeight="1" x14ac:dyDescent="0.25">
      <c r="A14" s="43" t="s">
        <v>100</v>
      </c>
      <c r="B14" s="42" t="s">
        <v>124</v>
      </c>
      <c r="C14" s="42" t="s">
        <v>125</v>
      </c>
      <c r="D14" s="42" t="s">
        <v>272</v>
      </c>
      <c r="E14" s="42" t="s">
        <v>140</v>
      </c>
    </row>
    <row r="15" spans="1:7" s="42" customFormat="1" ht="12.95" customHeight="1" x14ac:dyDescent="0.25">
      <c r="A15" s="43" t="s">
        <v>101</v>
      </c>
      <c r="B15" s="42" t="s">
        <v>321</v>
      </c>
      <c r="C15" s="42" t="s">
        <v>299</v>
      </c>
      <c r="D15" s="42" t="s">
        <v>316</v>
      </c>
    </row>
    <row r="16" spans="1:7" s="42" customFormat="1" ht="12.95" customHeight="1" x14ac:dyDescent="0.25">
      <c r="A16" s="43" t="s">
        <v>102</v>
      </c>
      <c r="B16" s="42" t="s">
        <v>78</v>
      </c>
      <c r="C16" s="42" t="s">
        <v>79</v>
      </c>
      <c r="D16" s="42" t="s">
        <v>272</v>
      </c>
      <c r="E16" s="44" t="s">
        <v>273</v>
      </c>
    </row>
    <row r="17" spans="1:17" s="42" customFormat="1" ht="12.95" customHeight="1" x14ac:dyDescent="0.25">
      <c r="A17" s="43" t="s">
        <v>103</v>
      </c>
      <c r="B17" s="42" t="s">
        <v>80</v>
      </c>
      <c r="C17" s="42" t="s">
        <v>81</v>
      </c>
      <c r="D17" s="42" t="s">
        <v>272</v>
      </c>
      <c r="E17" s="44" t="s">
        <v>274</v>
      </c>
    </row>
    <row r="18" spans="1:17" s="42" customFormat="1" ht="12.95" customHeight="1" x14ac:dyDescent="0.25">
      <c r="A18" s="43"/>
    </row>
    <row r="19" spans="1:17" s="39" customFormat="1" ht="12.95" customHeight="1" x14ac:dyDescent="0.25">
      <c r="A19" s="38" t="s">
        <v>209</v>
      </c>
      <c r="Q19" s="39" t="s">
        <v>210</v>
      </c>
    </row>
    <row r="20" spans="1:17" s="39" customFormat="1" ht="12.95" customHeight="1" x14ac:dyDescent="0.25">
      <c r="A20" s="40" t="s">
        <v>211</v>
      </c>
      <c r="B20" s="39" t="s">
        <v>212</v>
      </c>
      <c r="Q20" s="39" t="s">
        <v>210</v>
      </c>
    </row>
    <row r="21" spans="1:17" s="39" customFormat="1" ht="12.95" customHeight="1" x14ac:dyDescent="0.25">
      <c r="A21" s="40" t="s">
        <v>213</v>
      </c>
      <c r="B21" s="39" t="s">
        <v>214</v>
      </c>
      <c r="Q21" s="39" t="s">
        <v>210</v>
      </c>
    </row>
    <row r="22" spans="1:17" s="39" customFormat="1" ht="12.95" customHeight="1" x14ac:dyDescent="0.25">
      <c r="A22" s="40" t="s">
        <v>215</v>
      </c>
      <c r="B22" s="39" t="s">
        <v>216</v>
      </c>
      <c r="Q22" s="39" t="s">
        <v>210</v>
      </c>
    </row>
    <row r="23" spans="1:17" s="39" customFormat="1" ht="12.95" customHeight="1" x14ac:dyDescent="0.25">
      <c r="A23" s="40" t="s">
        <v>91</v>
      </c>
      <c r="B23" s="39" t="s">
        <v>266</v>
      </c>
      <c r="Q23" s="39" t="s">
        <v>210</v>
      </c>
    </row>
    <row r="24" spans="1:17" s="39" customFormat="1" ht="12.95" customHeight="1" x14ac:dyDescent="0.25">
      <c r="A24" s="40"/>
      <c r="Q24" s="39" t="s">
        <v>210</v>
      </c>
    </row>
    <row r="25" spans="1:17" s="39" customFormat="1" ht="12.95" customHeight="1" x14ac:dyDescent="0.25">
      <c r="A25" s="40"/>
      <c r="G25" s="40" t="s">
        <v>97</v>
      </c>
      <c r="H25" s="39" t="s">
        <v>107</v>
      </c>
      <c r="I25" s="39" t="s">
        <v>118</v>
      </c>
      <c r="J25" s="39" t="s">
        <v>134</v>
      </c>
      <c r="K25" s="39" t="s">
        <v>257</v>
      </c>
      <c r="L25" s="39" t="s">
        <v>258</v>
      </c>
      <c r="M25" s="39" t="s">
        <v>277</v>
      </c>
      <c r="N25" s="39" t="s">
        <v>278</v>
      </c>
      <c r="O25" s="39" t="s">
        <v>130</v>
      </c>
      <c r="P25" s="39" t="s">
        <v>114</v>
      </c>
      <c r="Q25" s="39" t="s">
        <v>210</v>
      </c>
    </row>
    <row r="26" spans="1:17" s="39" customFormat="1" ht="12.95" customHeight="1" x14ac:dyDescent="0.25">
      <c r="A26" s="40"/>
      <c r="G26" s="40" t="s">
        <v>218</v>
      </c>
      <c r="H26" s="39" t="s">
        <v>105</v>
      </c>
      <c r="I26" s="39" t="s">
        <v>219</v>
      </c>
      <c r="J26" s="39" t="s">
        <v>219</v>
      </c>
      <c r="K26" s="39" t="s">
        <v>259</v>
      </c>
      <c r="L26" s="39" t="s">
        <v>219</v>
      </c>
      <c r="M26" s="39" t="s">
        <v>219</v>
      </c>
      <c r="N26" s="39" t="s">
        <v>219</v>
      </c>
      <c r="O26" s="39" t="s">
        <v>259</v>
      </c>
      <c r="P26" s="39" t="s">
        <v>220</v>
      </c>
      <c r="Q26" s="39" t="s">
        <v>210</v>
      </c>
    </row>
    <row r="27" spans="1:17" s="39" customFormat="1" ht="12.95" customHeight="1" x14ac:dyDescent="0.25">
      <c r="A27" s="40"/>
      <c r="G27" s="40" t="s">
        <v>221</v>
      </c>
      <c r="I27" s="39" t="s">
        <v>222</v>
      </c>
      <c r="J27" s="39" t="s">
        <v>223</v>
      </c>
      <c r="L27" s="39" t="s">
        <v>260</v>
      </c>
      <c r="M27" s="39" t="s">
        <v>256</v>
      </c>
      <c r="N27" s="39" t="s">
        <v>280</v>
      </c>
      <c r="P27" s="39" t="s">
        <v>231</v>
      </c>
      <c r="Q27" s="39" t="s">
        <v>210</v>
      </c>
    </row>
    <row r="28" spans="1:17" s="39" customFormat="1" ht="12.95" customHeight="1" x14ac:dyDescent="0.25">
      <c r="A28" s="40"/>
      <c r="G28" s="40" t="s">
        <v>235</v>
      </c>
      <c r="H28" s="39" t="s">
        <v>236</v>
      </c>
      <c r="Q28" s="39" t="s">
        <v>210</v>
      </c>
    </row>
    <row r="29" spans="1:17" s="39" customFormat="1" ht="12.95" customHeight="1" x14ac:dyDescent="0.25">
      <c r="A29" s="40"/>
      <c r="G29" s="40" t="s">
        <v>238</v>
      </c>
      <c r="H29" s="39" t="s">
        <v>239</v>
      </c>
      <c r="I29" s="39" t="s">
        <v>267</v>
      </c>
      <c r="J29" s="39" t="s">
        <v>267</v>
      </c>
      <c r="K29" s="39" t="s">
        <v>267</v>
      </c>
      <c r="L29" s="39" t="s">
        <v>267</v>
      </c>
      <c r="M29" s="39" t="s">
        <v>239</v>
      </c>
      <c r="N29" s="39" t="s">
        <v>239</v>
      </c>
      <c r="O29" s="39" t="s">
        <v>267</v>
      </c>
      <c r="P29" s="39" t="s">
        <v>239</v>
      </c>
      <c r="Q29" s="39" t="s">
        <v>210</v>
      </c>
    </row>
    <row r="30" spans="1:17" s="39" customFormat="1" ht="12.95" customHeight="1" x14ac:dyDescent="0.25">
      <c r="A30" s="40"/>
      <c r="G30" s="40" t="s">
        <v>198</v>
      </c>
      <c r="H30" s="39" t="s">
        <v>240</v>
      </c>
      <c r="I30" s="39" t="s">
        <v>241</v>
      </c>
      <c r="J30" s="39" t="s">
        <v>261</v>
      </c>
      <c r="K30" s="39" t="s">
        <v>262</v>
      </c>
      <c r="L30" s="39" t="s">
        <v>263</v>
      </c>
      <c r="M30" s="39" t="s">
        <v>279</v>
      </c>
      <c r="N30" s="39" t="s">
        <v>281</v>
      </c>
      <c r="O30" s="39" t="s">
        <v>264</v>
      </c>
      <c r="P30" s="39" t="s">
        <v>250</v>
      </c>
      <c r="Q30" s="39" t="s">
        <v>210</v>
      </c>
    </row>
    <row r="31" spans="1:17" s="39" customFormat="1" ht="12.95" customHeight="1" x14ac:dyDescent="0.25">
      <c r="A31" s="40"/>
      <c r="G31" s="40"/>
      <c r="Q31" s="39" t="s">
        <v>210</v>
      </c>
    </row>
    <row r="32" spans="1:17" s="47" customFormat="1" x14ac:dyDescent="0.25">
      <c r="A32" s="45" t="s">
        <v>192</v>
      </c>
      <c r="B32" s="46"/>
      <c r="C32" s="46"/>
      <c r="D32" s="46"/>
      <c r="E32" s="46"/>
      <c r="F32" s="46"/>
      <c r="H32" s="48" t="s">
        <v>343</v>
      </c>
    </row>
    <row r="33" spans="1:21" s="47" customFormat="1" x14ac:dyDescent="0.25">
      <c r="A33" s="49" t="s">
        <v>92</v>
      </c>
      <c r="B33" s="49" t="s">
        <v>136</v>
      </c>
      <c r="C33" s="49" t="s">
        <v>93</v>
      </c>
      <c r="D33" s="49" t="s">
        <v>94</v>
      </c>
      <c r="E33" s="49" t="s">
        <v>95</v>
      </c>
      <c r="F33" s="49" t="s">
        <v>96</v>
      </c>
      <c r="G33" s="48"/>
      <c r="H33" s="48"/>
    </row>
    <row r="34" spans="1:21" ht="27" customHeight="1" x14ac:dyDescent="0.25">
      <c r="A34" s="46" t="s">
        <v>110</v>
      </c>
      <c r="B34" s="46" t="s">
        <v>254</v>
      </c>
      <c r="C34" s="46" t="s">
        <v>223</v>
      </c>
      <c r="D34" s="50" t="s">
        <v>111</v>
      </c>
      <c r="E34" s="46" t="s">
        <v>121</v>
      </c>
      <c r="G34" s="47" t="s">
        <v>210</v>
      </c>
      <c r="I34" s="69"/>
      <c r="J34" s="52"/>
      <c r="K34" s="69"/>
      <c r="L34" s="52"/>
      <c r="M34" s="76" t="s">
        <v>276</v>
      </c>
      <c r="N34" s="52"/>
      <c r="O34" s="52"/>
      <c r="P34" s="52"/>
      <c r="Q34" s="53"/>
      <c r="R34" s="53"/>
      <c r="S34" s="53"/>
      <c r="T34" s="54"/>
      <c r="U34" s="54"/>
    </row>
    <row r="35" spans="1:21" x14ac:dyDescent="0.25">
      <c r="A35" s="46" t="s">
        <v>110</v>
      </c>
      <c r="B35" s="46" t="s">
        <v>254</v>
      </c>
      <c r="C35" s="46" t="s">
        <v>299</v>
      </c>
      <c r="D35" s="50" t="s">
        <v>111</v>
      </c>
      <c r="E35" s="46" t="s">
        <v>322</v>
      </c>
      <c r="G35" s="47" t="s">
        <v>210</v>
      </c>
      <c r="P35" s="55"/>
    </row>
    <row r="36" spans="1:21" x14ac:dyDescent="0.25">
      <c r="A36" s="46" t="s">
        <v>332</v>
      </c>
      <c r="B36" s="46" t="s">
        <v>268</v>
      </c>
      <c r="C36" s="46" t="s">
        <v>225</v>
      </c>
      <c r="D36" s="46" t="s">
        <v>82</v>
      </c>
      <c r="E36" s="50" t="s">
        <v>133</v>
      </c>
      <c r="F36" s="46" t="s">
        <v>333</v>
      </c>
      <c r="G36" s="47" t="s">
        <v>210</v>
      </c>
      <c r="P36" s="55"/>
    </row>
    <row r="37" spans="1:21" x14ac:dyDescent="0.25">
      <c r="A37" s="46" t="s">
        <v>116</v>
      </c>
      <c r="B37" s="46" t="s">
        <v>282</v>
      </c>
      <c r="G37" s="47" t="s">
        <v>210</v>
      </c>
      <c r="M37" s="56" t="str">
        <f>K51&amp;" "&amp;O52</f>
        <v>Section: {&amp;ColumnDefn1.Section} - {&amp;ColumnDefn1.Section_Description}</v>
      </c>
    </row>
    <row r="38" spans="1:21" x14ac:dyDescent="0.25">
      <c r="A38" s="46" t="s">
        <v>108</v>
      </c>
      <c r="J38" s="74"/>
    </row>
    <row r="39" spans="1:21" ht="15.75" thickBot="1" x14ac:dyDescent="0.3">
      <c r="A39" s="46" t="s">
        <v>110</v>
      </c>
      <c r="B39" s="46" t="s">
        <v>334</v>
      </c>
      <c r="C39" s="46" t="s">
        <v>222</v>
      </c>
      <c r="D39" s="50" t="s">
        <v>111</v>
      </c>
      <c r="E39" s="46" t="s">
        <v>269</v>
      </c>
      <c r="G39" s="47" t="s">
        <v>210</v>
      </c>
      <c r="I39" s="57" t="s">
        <v>119</v>
      </c>
      <c r="J39" s="57" t="s">
        <v>131</v>
      </c>
      <c r="K39" s="57" t="s">
        <v>87</v>
      </c>
      <c r="L39" s="57" t="s">
        <v>85</v>
      </c>
      <c r="M39" s="57" t="s">
        <v>329</v>
      </c>
      <c r="N39" s="57" t="s">
        <v>105</v>
      </c>
      <c r="O39" s="57" t="s">
        <v>126</v>
      </c>
      <c r="P39" s="58" t="s">
        <v>115</v>
      </c>
    </row>
    <row r="40" spans="1:21" ht="6.75" customHeight="1" thickTop="1" x14ac:dyDescent="0.25">
      <c r="A40" s="46" t="s">
        <v>108</v>
      </c>
      <c r="D40" s="50"/>
      <c r="I40" s="59"/>
      <c r="J40" s="59"/>
      <c r="K40" s="59"/>
      <c r="L40" s="59"/>
      <c r="M40" s="59"/>
      <c r="N40" s="59"/>
      <c r="O40" s="59"/>
      <c r="P40" s="60"/>
    </row>
    <row r="41" spans="1:21" x14ac:dyDescent="0.25">
      <c r="A41" s="46" t="s">
        <v>113</v>
      </c>
      <c r="B41" s="46" t="s">
        <v>265</v>
      </c>
      <c r="C41" s="46" t="s">
        <v>270</v>
      </c>
      <c r="G41" s="47" t="s">
        <v>210</v>
      </c>
      <c r="I41" s="61" t="s">
        <v>127</v>
      </c>
      <c r="J41" s="61" t="s">
        <v>132</v>
      </c>
      <c r="K41" s="61" t="str">
        <f>CONCATENATE(MID(L41,1,4),"-",MID(O41,1,4))</f>
        <v>-1111</v>
      </c>
      <c r="L41" s="61"/>
      <c r="M41" s="63" t="s">
        <v>129</v>
      </c>
      <c r="N41" s="63" t="s">
        <v>129</v>
      </c>
      <c r="O41" s="63" t="str">
        <f>CONCATENATE(M41," - ",N41)</f>
        <v>1111 - Annual Appropriations - 1111 - Annual Appropriations</v>
      </c>
      <c r="P41" s="64">
        <v>-4074172</v>
      </c>
      <c r="Q41" s="64"/>
    </row>
    <row r="42" spans="1:21" x14ac:dyDescent="0.25">
      <c r="A42" s="46" t="s">
        <v>108</v>
      </c>
      <c r="G42" s="47" t="s">
        <v>210</v>
      </c>
    </row>
    <row r="43" spans="1:21" x14ac:dyDescent="0.25">
      <c r="A43" s="46" t="s">
        <v>86</v>
      </c>
      <c r="C43" s="46" t="s">
        <v>256</v>
      </c>
      <c r="D43" s="46" t="s">
        <v>82</v>
      </c>
      <c r="E43" s="46" t="s">
        <v>83</v>
      </c>
      <c r="F43" s="46" t="s">
        <v>84</v>
      </c>
      <c r="G43" s="47" t="s">
        <v>210</v>
      </c>
      <c r="N43" s="66" t="s">
        <v>331</v>
      </c>
      <c r="P43" s="67"/>
      <c r="Q43" s="68"/>
    </row>
    <row r="44" spans="1:21" ht="13.5" customHeight="1" x14ac:dyDescent="0.25">
      <c r="A44" s="46" t="s">
        <v>108</v>
      </c>
      <c r="K44" s="65"/>
      <c r="M44" s="92" t="str">
        <f>K52&amp;" / "&amp;K53&amp;" "&amp;I49&amp;" / "&amp;K54&amp;" "&amp;I50</f>
        <v>Funding Source: DEPT / Ledger: &amp;LEDGER / Period: &amp;PERIODTO</v>
      </c>
      <c r="N44" s="66"/>
      <c r="P44" s="68"/>
      <c r="Q44" s="68"/>
    </row>
    <row r="45" spans="1:21" ht="6" customHeight="1" x14ac:dyDescent="0.25">
      <c r="A45" s="46" t="s">
        <v>108</v>
      </c>
      <c r="G45" s="47" t="s">
        <v>210</v>
      </c>
    </row>
    <row r="46" spans="1:21" s="88" customFormat="1" ht="9.75" customHeight="1" x14ac:dyDescent="0.2">
      <c r="A46" s="85" t="s">
        <v>108</v>
      </c>
      <c r="B46" s="85"/>
      <c r="C46" s="85"/>
      <c r="D46" s="85"/>
      <c r="E46" s="86"/>
      <c r="F46" s="85"/>
      <c r="G46" s="87" t="s">
        <v>210</v>
      </c>
      <c r="I46" s="89"/>
      <c r="J46" s="89"/>
      <c r="K46" s="89"/>
      <c r="L46" s="89"/>
      <c r="M46" s="89"/>
      <c r="N46" s="90">
        <f ca="1">NOW()</f>
        <v>43021.416852430557</v>
      </c>
      <c r="O46" s="89"/>
      <c r="P46" s="91">
        <f ca="1">NOW()</f>
        <v>43021.416852430557</v>
      </c>
    </row>
    <row r="47" spans="1:21" x14ac:dyDescent="0.25">
      <c r="A47" s="46" t="s">
        <v>108</v>
      </c>
      <c r="G47" s="47" t="s">
        <v>210</v>
      </c>
    </row>
    <row r="48" spans="1:21" x14ac:dyDescent="0.25">
      <c r="A48" s="46" t="s">
        <v>108</v>
      </c>
      <c r="G48" s="47" t="s">
        <v>210</v>
      </c>
      <c r="I48" s="70"/>
      <c r="J48" s="70"/>
    </row>
    <row r="49" spans="1:19" x14ac:dyDescent="0.25">
      <c r="A49" s="46" t="s">
        <v>108</v>
      </c>
      <c r="G49" s="47" t="s">
        <v>210</v>
      </c>
      <c r="I49" s="71" t="s">
        <v>313</v>
      </c>
      <c r="J49" s="71" t="s">
        <v>0</v>
      </c>
      <c r="K49" s="72"/>
      <c r="L49" s="72"/>
      <c r="M49" s="73" t="s">
        <v>284</v>
      </c>
      <c r="N49" s="72"/>
      <c r="O49" s="72"/>
      <c r="P49" s="72"/>
      <c r="Q49" s="72"/>
      <c r="R49" s="72"/>
      <c r="S49" s="72"/>
    </row>
    <row r="50" spans="1:19" x14ac:dyDescent="0.25">
      <c r="A50" s="46" t="s">
        <v>108</v>
      </c>
      <c r="G50" s="47" t="s">
        <v>210</v>
      </c>
      <c r="I50" s="71" t="s">
        <v>314</v>
      </c>
      <c r="J50" s="71"/>
      <c r="K50" s="72"/>
      <c r="L50" s="72"/>
      <c r="M50" s="72"/>
      <c r="N50" s="72"/>
      <c r="O50" s="72" t="s">
        <v>284</v>
      </c>
      <c r="P50" s="72"/>
      <c r="Q50" s="72"/>
      <c r="R50" s="72"/>
      <c r="S50" s="72"/>
    </row>
    <row r="51" spans="1:19" x14ac:dyDescent="0.25">
      <c r="A51" s="46" t="s">
        <v>108</v>
      </c>
      <c r="G51" s="47" t="s">
        <v>210</v>
      </c>
      <c r="I51" s="71" t="s">
        <v>285</v>
      </c>
      <c r="J51" s="71" t="e">
        <f>VLOOKUP($H$47,vlookups!E4:F16,2,FALSE)</f>
        <v>#N/A</v>
      </c>
      <c r="K51" s="72" t="s">
        <v>286</v>
      </c>
      <c r="L51" s="72"/>
      <c r="M51" s="72"/>
      <c r="N51" s="72"/>
      <c r="O51" s="72" t="s">
        <v>287</v>
      </c>
      <c r="P51" s="72"/>
      <c r="Q51" s="72"/>
      <c r="R51" s="72"/>
      <c r="S51" s="72"/>
    </row>
    <row r="52" spans="1:19" x14ac:dyDescent="0.25">
      <c r="A52" s="46" t="s">
        <v>108</v>
      </c>
      <c r="I52" s="71" t="s">
        <v>288</v>
      </c>
      <c r="J52" s="71"/>
      <c r="K52" s="72" t="s">
        <v>342</v>
      </c>
      <c r="L52" s="72"/>
      <c r="M52" s="72"/>
      <c r="N52" s="72"/>
      <c r="O52" s="72" t="s">
        <v>318</v>
      </c>
      <c r="P52" s="72"/>
      <c r="Q52" s="72"/>
      <c r="R52" s="72"/>
      <c r="S52" s="72"/>
    </row>
    <row r="53" spans="1:19" x14ac:dyDescent="0.25">
      <c r="A53" s="46" t="s">
        <v>108</v>
      </c>
      <c r="I53" s="71"/>
      <c r="J53" s="71"/>
      <c r="K53" s="72" t="s">
        <v>336</v>
      </c>
      <c r="L53" s="72"/>
      <c r="M53" s="72"/>
      <c r="N53" s="72"/>
      <c r="O53" s="72" t="s">
        <v>289</v>
      </c>
      <c r="P53" s="72"/>
      <c r="Q53" s="72"/>
      <c r="R53" s="72"/>
      <c r="S53" s="72"/>
    </row>
    <row r="54" spans="1:19" x14ac:dyDescent="0.25">
      <c r="I54" s="72"/>
      <c r="J54" s="72"/>
      <c r="K54" s="72" t="s">
        <v>339</v>
      </c>
      <c r="L54" s="72"/>
      <c r="M54" s="72"/>
      <c r="N54" s="72"/>
      <c r="O54" s="72" t="s">
        <v>337</v>
      </c>
      <c r="P54" s="72"/>
      <c r="Q54" s="72"/>
      <c r="R54" s="72"/>
      <c r="S54" s="72"/>
    </row>
    <row r="55" spans="1:19" x14ac:dyDescent="0.25">
      <c r="I55" s="72"/>
      <c r="J55" s="72"/>
      <c r="K55" s="72"/>
      <c r="L55" s="72"/>
      <c r="M55" s="72"/>
      <c r="N55" s="72"/>
      <c r="O55" s="72"/>
      <c r="P55" s="72"/>
      <c r="Q55" s="72"/>
      <c r="R55" s="71"/>
      <c r="S55" s="72"/>
    </row>
  </sheetData>
  <protectedRanges>
    <protectedRange sqref="M41:O41" name="Range1_1"/>
  </protectedRanges>
  <printOptions horizontalCentered="1"/>
  <pageMargins left="0.47244094488188981" right="0.43307086614173229" top="0.98425196850393704" bottom="0.98425196850393704" header="0.51181102362204722" footer="0.51181102362204722"/>
  <pageSetup paperSize="9" scale="89" orientation="portrait" r:id="rId1"/>
  <headerFooter alignWithMargins="0">
    <oddFooter>&amp;R&amp;"Arial,Italic"&amp;8&amp;F (&amp;A)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62"/>
  <sheetViews>
    <sheetView showGridLines="0" topLeftCell="B1" workbookViewId="0">
      <selection activeCell="B1" sqref="A1:IV1"/>
    </sheetView>
  </sheetViews>
  <sheetFormatPr defaultRowHeight="12.75" x14ac:dyDescent="0.2"/>
  <cols>
    <col min="1" max="1" width="14.7109375" style="2" hidden="1" customWidth="1"/>
    <col min="2" max="2" width="16.7109375" customWidth="1"/>
    <col min="3" max="3" width="20.7109375" customWidth="1"/>
    <col min="4" max="5" width="10.7109375" customWidth="1"/>
    <col min="6" max="6" width="12.7109375" customWidth="1"/>
    <col min="7" max="7" width="6.7109375" customWidth="1"/>
    <col min="8" max="8" width="16.7109375" customWidth="1"/>
    <col min="9" max="9" width="0.85546875" customWidth="1"/>
    <col min="10" max="10" width="18.85546875" hidden="1" customWidth="1"/>
    <col min="11" max="11" width="38.28515625" bestFit="1" customWidth="1"/>
    <col min="12" max="12" width="39" bestFit="1" customWidth="1"/>
    <col min="13" max="13" width="30.7109375" hidden="1" customWidth="1"/>
    <col min="14" max="14" width="4.7109375" hidden="1" customWidth="1"/>
    <col min="15" max="18" width="18.85546875" hidden="1" customWidth="1"/>
    <col min="19" max="19" width="70" bestFit="1" customWidth="1"/>
    <col min="20" max="20" width="7.7109375" hidden="1" customWidth="1"/>
    <col min="21" max="21" width="12.7109375" hidden="1" customWidth="1"/>
    <col min="22" max="22" width="16.7109375" hidden="1" customWidth="1"/>
    <col min="23" max="23" width="12.7109375" hidden="1" customWidth="1"/>
    <col min="24" max="24" width="16.7109375" hidden="1" customWidth="1"/>
    <col min="25" max="25" width="12.7109375" hidden="1" customWidth="1"/>
    <col min="26" max="26" width="16.7109375" hidden="1" customWidth="1"/>
    <col min="27" max="28" width="12.7109375" hidden="1" customWidth="1"/>
    <col min="29" max="29" width="14.7109375" hidden="1" customWidth="1"/>
    <col min="30" max="30" width="12.7109375" hidden="1" customWidth="1"/>
    <col min="31" max="31" width="15.7109375" hidden="1" customWidth="1"/>
    <col min="32" max="32" width="6.7109375" hidden="1" customWidth="1"/>
    <col min="33" max="33" width="16.7109375" hidden="1" customWidth="1"/>
    <col min="34" max="34" width="20.7109375" hidden="1" customWidth="1"/>
    <col min="35" max="35" width="19.7109375" hidden="1" customWidth="1"/>
    <col min="36" max="43" width="14.7109375" hidden="1" customWidth="1"/>
    <col min="44" max="44" width="17.7109375" hidden="1" customWidth="1"/>
    <col min="45" max="46" width="10.7109375" hidden="1" customWidth="1"/>
    <col min="47" max="47" width="12.7109375" hidden="1" customWidth="1"/>
    <col min="48" max="49" width="10.7109375" hidden="1" customWidth="1"/>
    <col min="50" max="50" width="12.7109375" hidden="1" customWidth="1"/>
    <col min="51" max="51" width="10.7109375" hidden="1" customWidth="1"/>
    <col min="52" max="61" width="20.7109375" hidden="1" customWidth="1"/>
    <col min="62" max="62" width="14.7109375" hidden="1" customWidth="1"/>
    <col min="63" max="65" width="12.7109375" hidden="1" customWidth="1"/>
    <col min="66" max="66" width="16.7109375" hidden="1" customWidth="1"/>
  </cols>
  <sheetData>
    <row r="1" spans="1:66" s="22" customFormat="1" ht="10.5" customHeight="1" x14ac:dyDescent="0.2">
      <c r="A1" s="95"/>
    </row>
    <row r="2" spans="1:66" ht="18" x14ac:dyDescent="0.25">
      <c r="A2" s="33" t="s">
        <v>110</v>
      </c>
      <c r="B2" s="111" t="s">
        <v>348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</row>
    <row r="3" spans="1:66" x14ac:dyDescent="0.2">
      <c r="A3" s="33" t="s">
        <v>110</v>
      </c>
      <c r="B3" s="101" t="s">
        <v>351</v>
      </c>
      <c r="C3" s="102" t="s">
        <v>352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</row>
    <row r="4" spans="1:66" x14ac:dyDescent="0.2">
      <c r="A4" s="33" t="s">
        <v>108</v>
      </c>
      <c r="B4" s="101" t="s">
        <v>353</v>
      </c>
      <c r="C4" s="102" t="s">
        <v>352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</row>
    <row r="5" spans="1:66" x14ac:dyDescent="0.2">
      <c r="A5" s="33" t="s">
        <v>116</v>
      </c>
      <c r="B5" s="104" t="s">
        <v>354</v>
      </c>
      <c r="C5" s="104" t="s">
        <v>105</v>
      </c>
      <c r="D5" s="104" t="s">
        <v>137</v>
      </c>
      <c r="E5" s="104" t="s">
        <v>138</v>
      </c>
      <c r="F5" s="104" t="s">
        <v>355</v>
      </c>
      <c r="G5" s="105" t="s">
        <v>356</v>
      </c>
      <c r="H5" s="105" t="s">
        <v>357</v>
      </c>
      <c r="I5" s="104"/>
      <c r="J5" s="104" t="s">
        <v>358</v>
      </c>
      <c r="K5" s="104" t="s">
        <v>359</v>
      </c>
      <c r="L5" s="104" t="s">
        <v>360</v>
      </c>
      <c r="M5" s="104" t="s">
        <v>349</v>
      </c>
      <c r="N5" s="104" t="s">
        <v>361</v>
      </c>
      <c r="O5" s="104" t="s">
        <v>362</v>
      </c>
      <c r="P5" s="104" t="s">
        <v>363</v>
      </c>
      <c r="Q5" s="105" t="s">
        <v>364</v>
      </c>
      <c r="R5" s="104" t="s">
        <v>350</v>
      </c>
      <c r="S5" s="104" t="s">
        <v>365</v>
      </c>
      <c r="T5" s="104" t="s">
        <v>366</v>
      </c>
      <c r="U5" s="105" t="s">
        <v>367</v>
      </c>
      <c r="V5" s="105" t="s">
        <v>368</v>
      </c>
      <c r="W5" s="105" t="s">
        <v>369</v>
      </c>
      <c r="X5" s="105" t="s">
        <v>370</v>
      </c>
      <c r="Y5" s="105" t="s">
        <v>371</v>
      </c>
      <c r="Z5" s="105" t="s">
        <v>372</v>
      </c>
      <c r="AA5" s="105" t="s">
        <v>373</v>
      </c>
      <c r="AB5" s="104" t="s">
        <v>374</v>
      </c>
      <c r="AC5" s="104" t="s">
        <v>375</v>
      </c>
      <c r="AD5" s="105" t="s">
        <v>376</v>
      </c>
      <c r="AE5" s="104" t="s">
        <v>377</v>
      </c>
      <c r="AF5" s="105" t="s">
        <v>378</v>
      </c>
      <c r="AG5" s="104" t="s">
        <v>379</v>
      </c>
      <c r="AH5" s="104" t="s">
        <v>380</v>
      </c>
      <c r="AI5" s="105" t="s">
        <v>381</v>
      </c>
      <c r="AJ5" s="104" t="s">
        <v>382</v>
      </c>
      <c r="AK5" s="104" t="s">
        <v>383</v>
      </c>
      <c r="AL5" s="104" t="s">
        <v>384</v>
      </c>
      <c r="AM5" s="104" t="s">
        <v>383</v>
      </c>
      <c r="AN5" s="104" t="s">
        <v>385</v>
      </c>
      <c r="AO5" s="104" t="s">
        <v>386</v>
      </c>
      <c r="AP5" s="104" t="s">
        <v>387</v>
      </c>
      <c r="AQ5" s="104" t="s">
        <v>388</v>
      </c>
      <c r="AR5" s="104" t="s">
        <v>389</v>
      </c>
      <c r="AS5" s="104" t="s">
        <v>390</v>
      </c>
      <c r="AT5" s="104" t="s">
        <v>391</v>
      </c>
      <c r="AU5" s="105" t="s">
        <v>392</v>
      </c>
      <c r="AV5" s="104" t="s">
        <v>393</v>
      </c>
      <c r="AW5" s="104" t="s">
        <v>394</v>
      </c>
      <c r="AX5" s="105" t="s">
        <v>395</v>
      </c>
      <c r="AY5" s="104" t="s">
        <v>396</v>
      </c>
      <c r="AZ5" s="104" t="s">
        <v>397</v>
      </c>
      <c r="BA5" s="104" t="s">
        <v>398</v>
      </c>
      <c r="BB5" s="104" t="s">
        <v>399</v>
      </c>
      <c r="BC5" s="104" t="s">
        <v>400</v>
      </c>
      <c r="BD5" s="104" t="s">
        <v>401</v>
      </c>
      <c r="BE5" s="104" t="s">
        <v>402</v>
      </c>
      <c r="BF5" s="104" t="s">
        <v>403</v>
      </c>
      <c r="BG5" s="104" t="s">
        <v>404</v>
      </c>
      <c r="BH5" s="104" t="s">
        <v>405</v>
      </c>
      <c r="BI5" s="104" t="s">
        <v>406</v>
      </c>
      <c r="BJ5" s="104" t="s">
        <v>407</v>
      </c>
      <c r="BK5" s="104" t="s">
        <v>408</v>
      </c>
      <c r="BL5" s="104" t="s">
        <v>409</v>
      </c>
      <c r="BM5" s="105" t="s">
        <v>410</v>
      </c>
      <c r="BN5" s="105" t="s">
        <v>411</v>
      </c>
    </row>
    <row r="6" spans="1:66" x14ac:dyDescent="0.2">
      <c r="A6" s="33" t="s">
        <v>113</v>
      </c>
      <c r="B6" s="97" t="s">
        <v>421</v>
      </c>
      <c r="C6" s="97" t="s">
        <v>323</v>
      </c>
      <c r="D6" s="108">
        <v>41821</v>
      </c>
      <c r="E6" s="97" t="s">
        <v>414</v>
      </c>
      <c r="F6" s="97" t="s">
        <v>415</v>
      </c>
      <c r="G6" s="98">
        <v>0</v>
      </c>
      <c r="H6" s="99">
        <v>-604.5</v>
      </c>
      <c r="I6" s="97"/>
      <c r="J6" s="97" t="s">
        <v>416</v>
      </c>
      <c r="K6" s="97" t="s">
        <v>422</v>
      </c>
      <c r="L6" s="97" t="s">
        <v>423</v>
      </c>
      <c r="M6" s="97" t="s">
        <v>424</v>
      </c>
      <c r="N6" s="97" t="s">
        <v>139</v>
      </c>
      <c r="O6" s="97" t="s">
        <v>415</v>
      </c>
      <c r="P6" s="97"/>
      <c r="Q6" s="98">
        <v>0</v>
      </c>
      <c r="R6" s="97" t="s">
        <v>417</v>
      </c>
      <c r="S6" s="97"/>
      <c r="T6" s="97" t="s">
        <v>267</v>
      </c>
      <c r="U6" s="98">
        <v>0</v>
      </c>
      <c r="V6" s="99">
        <v>0</v>
      </c>
      <c r="W6" s="98">
        <v>0</v>
      </c>
      <c r="X6" s="99">
        <v>0</v>
      </c>
      <c r="Y6" s="98">
        <v>0</v>
      </c>
      <c r="Z6" s="99">
        <v>0</v>
      </c>
      <c r="AA6" s="98">
        <v>0</v>
      </c>
      <c r="AB6" s="97"/>
      <c r="AC6" s="97"/>
      <c r="AD6" s="98">
        <v>0</v>
      </c>
      <c r="AE6" s="97"/>
      <c r="AF6" s="98">
        <v>0</v>
      </c>
      <c r="AG6" s="97"/>
      <c r="AH6" s="97"/>
      <c r="AI6" s="99">
        <v>0</v>
      </c>
      <c r="AJ6" s="97"/>
      <c r="AK6" s="97"/>
      <c r="AL6" s="97"/>
      <c r="AM6" s="97"/>
      <c r="AN6" s="97"/>
      <c r="AO6" s="97"/>
      <c r="AP6" s="97">
        <v>0</v>
      </c>
      <c r="AQ6" s="97"/>
      <c r="AR6" s="109" t="s">
        <v>418</v>
      </c>
      <c r="AS6" s="97"/>
      <c r="AT6" s="97"/>
      <c r="AU6" s="99">
        <v>0</v>
      </c>
      <c r="AV6" s="97"/>
      <c r="AW6" s="97"/>
      <c r="AX6" s="99">
        <v>0</v>
      </c>
      <c r="AY6" s="108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 t="s">
        <v>419</v>
      </c>
      <c r="BK6" s="108">
        <v>41821</v>
      </c>
      <c r="BL6" s="97" t="s">
        <v>420</v>
      </c>
      <c r="BM6" s="99">
        <v>1</v>
      </c>
      <c r="BN6" s="99">
        <v>-604.5</v>
      </c>
    </row>
    <row r="7" spans="1:66" x14ac:dyDescent="0.2">
      <c r="A7" s="33" t="s">
        <v>113</v>
      </c>
      <c r="B7" s="97" t="s">
        <v>421</v>
      </c>
      <c r="C7" s="97" t="s">
        <v>323</v>
      </c>
      <c r="D7" s="108">
        <v>41821</v>
      </c>
      <c r="E7" s="97" t="s">
        <v>425</v>
      </c>
      <c r="F7" s="97" t="s">
        <v>415</v>
      </c>
      <c r="G7" s="98">
        <v>0</v>
      </c>
      <c r="H7" s="99">
        <v>604.5</v>
      </c>
      <c r="I7" s="97"/>
      <c r="J7" s="97" t="s">
        <v>426</v>
      </c>
      <c r="K7" s="97" t="s">
        <v>422</v>
      </c>
      <c r="L7" s="97" t="s">
        <v>423</v>
      </c>
      <c r="M7" s="97" t="s">
        <v>429</v>
      </c>
      <c r="N7" s="97" t="s">
        <v>139</v>
      </c>
      <c r="O7" s="97" t="s">
        <v>415</v>
      </c>
      <c r="P7" s="97"/>
      <c r="Q7" s="98">
        <v>0</v>
      </c>
      <c r="R7" s="97" t="s">
        <v>427</v>
      </c>
      <c r="S7" s="97"/>
      <c r="T7" s="97" t="s">
        <v>267</v>
      </c>
      <c r="U7" s="98">
        <v>0</v>
      </c>
      <c r="V7" s="99">
        <v>0</v>
      </c>
      <c r="W7" s="98">
        <v>0</v>
      </c>
      <c r="X7" s="99">
        <v>0</v>
      </c>
      <c r="Y7" s="98">
        <v>0</v>
      </c>
      <c r="Z7" s="99">
        <v>0</v>
      </c>
      <c r="AA7" s="98">
        <v>0</v>
      </c>
      <c r="AB7" s="97"/>
      <c r="AC7" s="97"/>
      <c r="AD7" s="98">
        <v>0</v>
      </c>
      <c r="AE7" s="97"/>
      <c r="AF7" s="98">
        <v>0</v>
      </c>
      <c r="AG7" s="97"/>
      <c r="AH7" s="97"/>
      <c r="AI7" s="99">
        <v>0</v>
      </c>
      <c r="AJ7" s="97"/>
      <c r="AK7" s="97"/>
      <c r="AL7" s="97"/>
      <c r="AM7" s="97"/>
      <c r="AN7" s="97"/>
      <c r="AO7" s="97"/>
      <c r="AP7" s="97">
        <v>0</v>
      </c>
      <c r="AQ7" s="97"/>
      <c r="AR7" s="109" t="s">
        <v>428</v>
      </c>
      <c r="AS7" s="97"/>
      <c r="AT7" s="97"/>
      <c r="AU7" s="99">
        <v>0</v>
      </c>
      <c r="AV7" s="97"/>
      <c r="AW7" s="97"/>
      <c r="AX7" s="99">
        <v>0</v>
      </c>
      <c r="AY7" s="108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 t="s">
        <v>419</v>
      </c>
      <c r="BK7" s="108">
        <v>41821</v>
      </c>
      <c r="BL7" s="97" t="s">
        <v>420</v>
      </c>
      <c r="BM7" s="99">
        <v>1</v>
      </c>
      <c r="BN7" s="99">
        <v>604.5</v>
      </c>
    </row>
    <row r="8" spans="1:66" x14ac:dyDescent="0.2">
      <c r="A8" s="33" t="s">
        <v>113</v>
      </c>
      <c r="B8" s="97" t="s">
        <v>421</v>
      </c>
      <c r="C8" s="97" t="s">
        <v>323</v>
      </c>
      <c r="D8" s="108">
        <v>41820</v>
      </c>
      <c r="E8" s="109" t="s">
        <v>436</v>
      </c>
      <c r="F8" s="97" t="s">
        <v>430</v>
      </c>
      <c r="G8" s="98">
        <v>1</v>
      </c>
      <c r="H8" s="99">
        <v>604.5</v>
      </c>
      <c r="I8" s="97"/>
      <c r="J8" s="97" t="s">
        <v>422</v>
      </c>
      <c r="K8" s="97"/>
      <c r="L8" s="97" t="s">
        <v>423</v>
      </c>
      <c r="M8" s="97" t="s">
        <v>437</v>
      </c>
      <c r="N8" s="97" t="s">
        <v>431</v>
      </c>
      <c r="O8" s="97" t="s">
        <v>432</v>
      </c>
      <c r="P8" s="97" t="s">
        <v>438</v>
      </c>
      <c r="Q8" s="98">
        <v>0</v>
      </c>
      <c r="R8" s="97" t="s">
        <v>439</v>
      </c>
      <c r="S8" s="110" t="s">
        <v>440</v>
      </c>
      <c r="T8" s="97" t="s">
        <v>267</v>
      </c>
      <c r="U8" s="98">
        <v>0</v>
      </c>
      <c r="V8" s="99">
        <v>0</v>
      </c>
      <c r="W8" s="98">
        <v>0</v>
      </c>
      <c r="X8" s="99">
        <v>0</v>
      </c>
      <c r="Y8" s="98">
        <v>0</v>
      </c>
      <c r="Z8" s="99">
        <v>0</v>
      </c>
      <c r="AA8" s="98">
        <v>0</v>
      </c>
      <c r="AB8" s="97"/>
      <c r="AC8" s="97"/>
      <c r="AD8" s="98">
        <v>0</v>
      </c>
      <c r="AE8" s="97"/>
      <c r="AF8" s="98">
        <v>0</v>
      </c>
      <c r="AG8" s="97"/>
      <c r="AH8" s="97"/>
      <c r="AI8" s="99">
        <v>0</v>
      </c>
      <c r="AJ8" s="97" t="s">
        <v>433</v>
      </c>
      <c r="AK8" s="97"/>
      <c r="AL8" s="97" t="s">
        <v>434</v>
      </c>
      <c r="AM8" s="97" t="s">
        <v>441</v>
      </c>
      <c r="AN8" s="97" t="s">
        <v>275</v>
      </c>
      <c r="AO8" s="97"/>
      <c r="AP8" s="97">
        <v>30533</v>
      </c>
      <c r="AQ8" s="97" t="s">
        <v>435</v>
      </c>
      <c r="AR8" s="109" t="s">
        <v>442</v>
      </c>
      <c r="AS8" s="97"/>
      <c r="AT8" s="97"/>
      <c r="AU8" s="99">
        <v>0</v>
      </c>
      <c r="AV8" s="97"/>
      <c r="AW8" s="97"/>
      <c r="AX8" s="99">
        <v>0</v>
      </c>
      <c r="AY8" s="108"/>
      <c r="AZ8" s="97"/>
      <c r="BA8" s="97"/>
      <c r="BB8" s="97"/>
      <c r="BC8" s="97"/>
      <c r="BD8" s="97"/>
      <c r="BE8" s="97"/>
      <c r="BF8" s="97"/>
      <c r="BG8" s="97"/>
      <c r="BH8" s="97"/>
      <c r="BI8" s="97" t="s">
        <v>239</v>
      </c>
      <c r="BJ8" s="97" t="s">
        <v>419</v>
      </c>
      <c r="BK8" s="108">
        <v>41836</v>
      </c>
      <c r="BL8" s="97" t="s">
        <v>420</v>
      </c>
      <c r="BM8" s="99">
        <v>1</v>
      </c>
      <c r="BN8" s="99">
        <v>604.5</v>
      </c>
    </row>
    <row r="9" spans="1:66" x14ac:dyDescent="0.2">
      <c r="A9" s="33" t="s">
        <v>113</v>
      </c>
      <c r="B9" s="97" t="s">
        <v>421</v>
      </c>
      <c r="C9" s="97" t="s">
        <v>323</v>
      </c>
      <c r="D9" s="108">
        <v>41821</v>
      </c>
      <c r="E9" s="97" t="s">
        <v>447</v>
      </c>
      <c r="F9" s="97" t="s">
        <v>415</v>
      </c>
      <c r="G9" s="98">
        <v>1</v>
      </c>
      <c r="H9" s="99">
        <v>-604.5</v>
      </c>
      <c r="I9" s="97"/>
      <c r="J9" s="97" t="s">
        <v>416</v>
      </c>
      <c r="K9" s="97" t="s">
        <v>422</v>
      </c>
      <c r="L9" s="97" t="s">
        <v>423</v>
      </c>
      <c r="M9" s="97" t="s">
        <v>424</v>
      </c>
      <c r="N9" s="97" t="s">
        <v>139</v>
      </c>
      <c r="O9" s="97" t="s">
        <v>415</v>
      </c>
      <c r="P9" s="97"/>
      <c r="Q9" s="98">
        <v>0</v>
      </c>
      <c r="R9" s="97" t="s">
        <v>448</v>
      </c>
      <c r="S9" s="97"/>
      <c r="T9" s="97" t="s">
        <v>267</v>
      </c>
      <c r="U9" s="98">
        <v>0</v>
      </c>
      <c r="V9" s="99">
        <v>0</v>
      </c>
      <c r="W9" s="98">
        <v>0</v>
      </c>
      <c r="X9" s="99">
        <v>0</v>
      </c>
      <c r="Y9" s="98">
        <v>0</v>
      </c>
      <c r="Z9" s="99">
        <v>0</v>
      </c>
      <c r="AA9" s="98">
        <v>0</v>
      </c>
      <c r="AB9" s="97"/>
      <c r="AC9" s="97"/>
      <c r="AD9" s="98">
        <v>0</v>
      </c>
      <c r="AE9" s="97"/>
      <c r="AF9" s="98">
        <v>0</v>
      </c>
      <c r="AG9" s="97"/>
      <c r="AH9" s="97"/>
      <c r="AI9" s="99">
        <v>0</v>
      </c>
      <c r="AJ9" s="97"/>
      <c r="AK9" s="97"/>
      <c r="AL9" s="97"/>
      <c r="AM9" s="97"/>
      <c r="AN9" s="97"/>
      <c r="AO9" s="97"/>
      <c r="AP9" s="97">
        <v>0</v>
      </c>
      <c r="AQ9" s="97"/>
      <c r="AR9" s="109" t="s">
        <v>449</v>
      </c>
      <c r="AS9" s="97"/>
      <c r="AT9" s="97"/>
      <c r="AU9" s="99">
        <v>0</v>
      </c>
      <c r="AV9" s="97"/>
      <c r="AW9" s="97"/>
      <c r="AX9" s="99">
        <v>0</v>
      </c>
      <c r="AY9" s="108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 t="s">
        <v>419</v>
      </c>
      <c r="BK9" s="108">
        <v>41821</v>
      </c>
      <c r="BL9" s="97" t="s">
        <v>420</v>
      </c>
      <c r="BM9" s="99">
        <v>1</v>
      </c>
      <c r="BN9" s="99">
        <v>-604.5</v>
      </c>
    </row>
    <row r="10" spans="1:66" x14ac:dyDescent="0.2">
      <c r="A10" s="33" t="s">
        <v>113</v>
      </c>
      <c r="B10" s="97" t="s">
        <v>450</v>
      </c>
      <c r="C10" s="97" t="s">
        <v>323</v>
      </c>
      <c r="D10" s="108">
        <v>41842</v>
      </c>
      <c r="E10" s="109" t="s">
        <v>451</v>
      </c>
      <c r="F10" s="97" t="s">
        <v>430</v>
      </c>
      <c r="G10" s="98">
        <v>2</v>
      </c>
      <c r="H10" s="99">
        <v>6166.66</v>
      </c>
      <c r="I10" s="97"/>
      <c r="J10" s="97" t="s">
        <v>452</v>
      </c>
      <c r="K10" s="97"/>
      <c r="L10" s="97" t="s">
        <v>453</v>
      </c>
      <c r="M10" s="97" t="s">
        <v>454</v>
      </c>
      <c r="N10" s="97" t="s">
        <v>431</v>
      </c>
      <c r="O10" s="97" t="s">
        <v>432</v>
      </c>
      <c r="P10" s="97" t="s">
        <v>455</v>
      </c>
      <c r="Q10" s="98">
        <v>0</v>
      </c>
      <c r="R10" s="97" t="s">
        <v>456</v>
      </c>
      <c r="S10" s="110" t="s">
        <v>457</v>
      </c>
      <c r="T10" s="97" t="s">
        <v>267</v>
      </c>
      <c r="U10" s="98">
        <v>0</v>
      </c>
      <c r="V10" s="99">
        <v>0</v>
      </c>
      <c r="W10" s="98">
        <v>0</v>
      </c>
      <c r="X10" s="99">
        <v>0</v>
      </c>
      <c r="Y10" s="98">
        <v>0</v>
      </c>
      <c r="Z10" s="99">
        <v>0</v>
      </c>
      <c r="AA10" s="98">
        <v>0</v>
      </c>
      <c r="AB10" s="97"/>
      <c r="AC10" s="97"/>
      <c r="AD10" s="98">
        <v>0</v>
      </c>
      <c r="AE10" s="97"/>
      <c r="AF10" s="98">
        <v>0</v>
      </c>
      <c r="AG10" s="97"/>
      <c r="AH10" s="97"/>
      <c r="AI10" s="99">
        <v>0</v>
      </c>
      <c r="AJ10" s="97" t="s">
        <v>433</v>
      </c>
      <c r="AK10" s="97"/>
      <c r="AL10" s="97" t="s">
        <v>434</v>
      </c>
      <c r="AM10" s="97" t="s">
        <v>458</v>
      </c>
      <c r="AN10" s="97" t="s">
        <v>275</v>
      </c>
      <c r="AO10" s="97"/>
      <c r="AP10" s="97">
        <v>30844</v>
      </c>
      <c r="AQ10" s="97" t="s">
        <v>435</v>
      </c>
      <c r="AR10" s="109" t="s">
        <v>459</v>
      </c>
      <c r="AS10" s="97"/>
      <c r="AT10" s="97"/>
      <c r="AU10" s="99">
        <v>0</v>
      </c>
      <c r="AV10" s="97"/>
      <c r="AW10" s="97"/>
      <c r="AX10" s="99">
        <v>0</v>
      </c>
      <c r="AY10" s="108"/>
      <c r="AZ10" s="97"/>
      <c r="BA10" s="97"/>
      <c r="BB10" s="97"/>
      <c r="BC10" s="97"/>
      <c r="BD10" s="97"/>
      <c r="BE10" s="97"/>
      <c r="BF10" s="97"/>
      <c r="BG10" s="97"/>
      <c r="BH10" s="97"/>
      <c r="BI10" s="97" t="s">
        <v>267</v>
      </c>
      <c r="BJ10" s="97" t="s">
        <v>419</v>
      </c>
      <c r="BK10" s="108">
        <v>41878</v>
      </c>
      <c r="BL10" s="97" t="s">
        <v>420</v>
      </c>
      <c r="BM10" s="99">
        <v>1</v>
      </c>
      <c r="BN10" s="99">
        <v>6166.66</v>
      </c>
    </row>
    <row r="11" spans="1:66" x14ac:dyDescent="0.2">
      <c r="A11" s="33" t="s">
        <v>113</v>
      </c>
      <c r="B11" s="97" t="s">
        <v>421</v>
      </c>
      <c r="C11" s="97" t="s">
        <v>323</v>
      </c>
      <c r="D11" s="108">
        <v>41943</v>
      </c>
      <c r="E11" s="109" t="s">
        <v>470</v>
      </c>
      <c r="F11" s="97" t="s">
        <v>443</v>
      </c>
      <c r="G11" s="98">
        <v>5</v>
      </c>
      <c r="H11" s="99">
        <v>286.8</v>
      </c>
      <c r="I11" s="97"/>
      <c r="J11" s="97" t="s">
        <v>471</v>
      </c>
      <c r="K11" s="97" t="s">
        <v>472</v>
      </c>
      <c r="L11" s="97" t="s">
        <v>473</v>
      </c>
      <c r="M11" s="97" t="s">
        <v>474</v>
      </c>
      <c r="N11" s="97" t="s">
        <v>431</v>
      </c>
      <c r="O11" s="97" t="s">
        <v>444</v>
      </c>
      <c r="P11" s="97" t="s">
        <v>475</v>
      </c>
      <c r="Q11" s="98">
        <v>0</v>
      </c>
      <c r="R11" s="97" t="s">
        <v>476</v>
      </c>
      <c r="S11" s="110" t="s">
        <v>477</v>
      </c>
      <c r="T11" s="97" t="s">
        <v>267</v>
      </c>
      <c r="U11" s="98">
        <v>0</v>
      </c>
      <c r="V11" s="99">
        <v>0</v>
      </c>
      <c r="W11" s="98">
        <v>0</v>
      </c>
      <c r="X11" s="99">
        <v>0</v>
      </c>
      <c r="Y11" s="98">
        <v>0</v>
      </c>
      <c r="Z11" s="99">
        <v>0</v>
      </c>
      <c r="AA11" s="98">
        <v>0</v>
      </c>
      <c r="AB11" s="97" t="s">
        <v>445</v>
      </c>
      <c r="AC11" s="97" t="s">
        <v>478</v>
      </c>
      <c r="AD11" s="98">
        <v>5</v>
      </c>
      <c r="AE11" s="97"/>
      <c r="AF11" s="98">
        <v>0</v>
      </c>
      <c r="AG11" s="97"/>
      <c r="AH11" s="97"/>
      <c r="AI11" s="99">
        <v>0</v>
      </c>
      <c r="AJ11" s="97" t="s">
        <v>433</v>
      </c>
      <c r="AK11" s="97"/>
      <c r="AL11" s="97" t="s">
        <v>434</v>
      </c>
      <c r="AM11" s="97" t="s">
        <v>479</v>
      </c>
      <c r="AN11" s="97" t="s">
        <v>275</v>
      </c>
      <c r="AO11" s="97"/>
      <c r="AP11" s="97">
        <v>31427</v>
      </c>
      <c r="AQ11" s="97" t="s">
        <v>435</v>
      </c>
      <c r="AR11" s="109" t="s">
        <v>480</v>
      </c>
      <c r="AS11" s="97"/>
      <c r="AT11" s="97"/>
      <c r="AU11" s="99">
        <v>0</v>
      </c>
      <c r="AV11" s="97" t="s">
        <v>446</v>
      </c>
      <c r="AW11" s="97" t="s">
        <v>283</v>
      </c>
      <c r="AX11" s="99">
        <v>0</v>
      </c>
      <c r="AY11" s="108"/>
      <c r="AZ11" s="97"/>
      <c r="BA11" s="97"/>
      <c r="BB11" s="97"/>
      <c r="BC11" s="97"/>
      <c r="BD11" s="97"/>
      <c r="BE11" s="97"/>
      <c r="BF11" s="97"/>
      <c r="BG11" s="97"/>
      <c r="BH11" s="97"/>
      <c r="BI11" s="97" t="s">
        <v>267</v>
      </c>
      <c r="BJ11" s="97" t="s">
        <v>419</v>
      </c>
      <c r="BK11" s="108">
        <v>41957</v>
      </c>
      <c r="BL11" s="97" t="s">
        <v>420</v>
      </c>
      <c r="BM11" s="99">
        <v>1</v>
      </c>
      <c r="BN11" s="99">
        <v>286.8</v>
      </c>
    </row>
    <row r="12" spans="1:66" x14ac:dyDescent="0.2">
      <c r="A12" s="33" t="s">
        <v>113</v>
      </c>
      <c r="B12" s="97" t="s">
        <v>421</v>
      </c>
      <c r="C12" s="97" t="s">
        <v>323</v>
      </c>
      <c r="D12" s="108">
        <v>41954</v>
      </c>
      <c r="E12" s="97" t="s">
        <v>481</v>
      </c>
      <c r="F12" s="97" t="s">
        <v>482</v>
      </c>
      <c r="G12" s="98">
        <v>5</v>
      </c>
      <c r="H12" s="99">
        <v>-71.7</v>
      </c>
      <c r="I12" s="97"/>
      <c r="J12" s="97" t="s">
        <v>483</v>
      </c>
      <c r="K12" s="97" t="s">
        <v>484</v>
      </c>
      <c r="L12" s="97" t="s">
        <v>460</v>
      </c>
      <c r="M12" s="97" t="s">
        <v>485</v>
      </c>
      <c r="N12" s="97" t="s">
        <v>486</v>
      </c>
      <c r="O12" s="97" t="s">
        <v>487</v>
      </c>
      <c r="P12" s="97"/>
      <c r="Q12" s="98">
        <v>0</v>
      </c>
      <c r="R12" s="97" t="s">
        <v>488</v>
      </c>
      <c r="S12" s="97"/>
      <c r="T12" s="97" t="s">
        <v>267</v>
      </c>
      <c r="U12" s="98">
        <v>0</v>
      </c>
      <c r="V12" s="99">
        <v>0</v>
      </c>
      <c r="W12" s="98">
        <v>0</v>
      </c>
      <c r="X12" s="99">
        <v>0</v>
      </c>
      <c r="Y12" s="98">
        <v>0</v>
      </c>
      <c r="Z12" s="99">
        <v>0</v>
      </c>
      <c r="AA12" s="98">
        <v>0</v>
      </c>
      <c r="AB12" s="97"/>
      <c r="AC12" s="97"/>
      <c r="AD12" s="98">
        <v>0</v>
      </c>
      <c r="AE12" s="97"/>
      <c r="AF12" s="98">
        <v>0</v>
      </c>
      <c r="AG12" s="97"/>
      <c r="AH12" s="97"/>
      <c r="AI12" s="99">
        <v>0</v>
      </c>
      <c r="AJ12" s="97"/>
      <c r="AK12" s="97"/>
      <c r="AL12" s="97"/>
      <c r="AM12" s="97"/>
      <c r="AN12" s="97"/>
      <c r="AO12" s="97"/>
      <c r="AP12" s="97">
        <v>0</v>
      </c>
      <c r="AQ12" s="97"/>
      <c r="AR12" s="109" t="s">
        <v>489</v>
      </c>
      <c r="AS12" s="97"/>
      <c r="AT12" s="97"/>
      <c r="AU12" s="99">
        <v>0</v>
      </c>
      <c r="AV12" s="97"/>
      <c r="AW12" s="97"/>
      <c r="AX12" s="99">
        <v>0</v>
      </c>
      <c r="AY12" s="108"/>
      <c r="AZ12" s="97" t="s">
        <v>490</v>
      </c>
      <c r="BA12" s="97"/>
      <c r="BB12" s="97"/>
      <c r="BC12" s="97"/>
      <c r="BD12" s="97"/>
      <c r="BE12" s="97"/>
      <c r="BF12" s="97"/>
      <c r="BG12" s="97"/>
      <c r="BH12" s="97"/>
      <c r="BI12" s="97"/>
      <c r="BJ12" s="97" t="s">
        <v>419</v>
      </c>
      <c r="BK12" s="108">
        <v>41954</v>
      </c>
      <c r="BL12" s="97" t="s">
        <v>420</v>
      </c>
      <c r="BM12" s="99">
        <v>1</v>
      </c>
      <c r="BN12" s="99">
        <v>-71.7</v>
      </c>
    </row>
    <row r="13" spans="1:66" x14ac:dyDescent="0.2">
      <c r="A13" s="33" t="s">
        <v>113</v>
      </c>
      <c r="B13" s="97" t="s">
        <v>421</v>
      </c>
      <c r="C13" s="97" t="s">
        <v>323</v>
      </c>
      <c r="D13" s="108">
        <v>41954</v>
      </c>
      <c r="E13" s="97" t="s">
        <v>491</v>
      </c>
      <c r="F13" s="97" t="s">
        <v>482</v>
      </c>
      <c r="G13" s="98">
        <v>5</v>
      </c>
      <c r="H13" s="99">
        <v>-71.7</v>
      </c>
      <c r="I13" s="97"/>
      <c r="J13" s="97" t="s">
        <v>492</v>
      </c>
      <c r="K13" s="97" t="s">
        <v>484</v>
      </c>
      <c r="L13" s="97" t="s">
        <v>493</v>
      </c>
      <c r="M13" s="97" t="s">
        <v>494</v>
      </c>
      <c r="N13" s="97" t="s">
        <v>486</v>
      </c>
      <c r="O13" s="97" t="s">
        <v>487</v>
      </c>
      <c r="P13" s="97"/>
      <c r="Q13" s="98">
        <v>0</v>
      </c>
      <c r="R13" s="97" t="s">
        <v>488</v>
      </c>
      <c r="S13" s="97"/>
      <c r="T13" s="97" t="s">
        <v>267</v>
      </c>
      <c r="U13" s="98">
        <v>0</v>
      </c>
      <c r="V13" s="99">
        <v>0</v>
      </c>
      <c r="W13" s="98">
        <v>0</v>
      </c>
      <c r="X13" s="99">
        <v>0</v>
      </c>
      <c r="Y13" s="98">
        <v>0</v>
      </c>
      <c r="Z13" s="99">
        <v>0</v>
      </c>
      <c r="AA13" s="98">
        <v>0</v>
      </c>
      <c r="AB13" s="97"/>
      <c r="AC13" s="97"/>
      <c r="AD13" s="98">
        <v>0</v>
      </c>
      <c r="AE13" s="97"/>
      <c r="AF13" s="98">
        <v>0</v>
      </c>
      <c r="AG13" s="97"/>
      <c r="AH13" s="97"/>
      <c r="AI13" s="99">
        <v>0</v>
      </c>
      <c r="AJ13" s="97"/>
      <c r="AK13" s="97"/>
      <c r="AL13" s="97"/>
      <c r="AM13" s="97"/>
      <c r="AN13" s="97"/>
      <c r="AO13" s="97"/>
      <c r="AP13" s="97">
        <v>0</v>
      </c>
      <c r="AQ13" s="97"/>
      <c r="AR13" s="109" t="s">
        <v>489</v>
      </c>
      <c r="AS13" s="97"/>
      <c r="AT13" s="97"/>
      <c r="AU13" s="99">
        <v>0</v>
      </c>
      <c r="AV13" s="97"/>
      <c r="AW13" s="97"/>
      <c r="AX13" s="99">
        <v>0</v>
      </c>
      <c r="AY13" s="108"/>
      <c r="AZ13" s="97" t="s">
        <v>495</v>
      </c>
      <c r="BA13" s="97"/>
      <c r="BB13" s="97"/>
      <c r="BC13" s="97"/>
      <c r="BD13" s="97"/>
      <c r="BE13" s="97"/>
      <c r="BF13" s="97"/>
      <c r="BG13" s="97"/>
      <c r="BH13" s="97"/>
      <c r="BI13" s="97"/>
      <c r="BJ13" s="97" t="s">
        <v>419</v>
      </c>
      <c r="BK13" s="108">
        <v>41954</v>
      </c>
      <c r="BL13" s="97" t="s">
        <v>420</v>
      </c>
      <c r="BM13" s="99">
        <v>1</v>
      </c>
      <c r="BN13" s="99">
        <v>-71.7</v>
      </c>
    </row>
    <row r="14" spans="1:66" x14ac:dyDescent="0.2">
      <c r="A14" s="33" t="s">
        <v>113</v>
      </c>
      <c r="B14" s="97" t="s">
        <v>421</v>
      </c>
      <c r="C14" s="97" t="s">
        <v>323</v>
      </c>
      <c r="D14" s="108">
        <v>41954</v>
      </c>
      <c r="E14" s="97" t="s">
        <v>496</v>
      </c>
      <c r="F14" s="97" t="s">
        <v>482</v>
      </c>
      <c r="G14" s="98">
        <v>5</v>
      </c>
      <c r="H14" s="99">
        <v>-71.7</v>
      </c>
      <c r="I14" s="97"/>
      <c r="J14" s="97" t="s">
        <v>497</v>
      </c>
      <c r="K14" s="97" t="s">
        <v>484</v>
      </c>
      <c r="L14" s="97" t="s">
        <v>498</v>
      </c>
      <c r="M14" s="97" t="s">
        <v>499</v>
      </c>
      <c r="N14" s="97" t="s">
        <v>486</v>
      </c>
      <c r="O14" s="97" t="s">
        <v>487</v>
      </c>
      <c r="P14" s="97"/>
      <c r="Q14" s="98">
        <v>0</v>
      </c>
      <c r="R14" s="97" t="s">
        <v>488</v>
      </c>
      <c r="S14" s="97"/>
      <c r="T14" s="97" t="s">
        <v>267</v>
      </c>
      <c r="U14" s="98">
        <v>0</v>
      </c>
      <c r="V14" s="99">
        <v>0</v>
      </c>
      <c r="W14" s="98">
        <v>0</v>
      </c>
      <c r="X14" s="99">
        <v>0</v>
      </c>
      <c r="Y14" s="98">
        <v>0</v>
      </c>
      <c r="Z14" s="99">
        <v>0</v>
      </c>
      <c r="AA14" s="98">
        <v>0</v>
      </c>
      <c r="AB14" s="97"/>
      <c r="AC14" s="97"/>
      <c r="AD14" s="98">
        <v>0</v>
      </c>
      <c r="AE14" s="97"/>
      <c r="AF14" s="98">
        <v>0</v>
      </c>
      <c r="AG14" s="97"/>
      <c r="AH14" s="97"/>
      <c r="AI14" s="99">
        <v>0</v>
      </c>
      <c r="AJ14" s="97"/>
      <c r="AK14" s="97"/>
      <c r="AL14" s="97"/>
      <c r="AM14" s="97"/>
      <c r="AN14" s="97"/>
      <c r="AO14" s="97"/>
      <c r="AP14" s="97">
        <v>0</v>
      </c>
      <c r="AQ14" s="97"/>
      <c r="AR14" s="109" t="s">
        <v>489</v>
      </c>
      <c r="AS14" s="97"/>
      <c r="AT14" s="97"/>
      <c r="AU14" s="99">
        <v>0</v>
      </c>
      <c r="AV14" s="97"/>
      <c r="AW14" s="97"/>
      <c r="AX14" s="99">
        <v>0</v>
      </c>
      <c r="AY14" s="108"/>
      <c r="AZ14" s="97" t="s">
        <v>500</v>
      </c>
      <c r="BA14" s="97"/>
      <c r="BB14" s="97"/>
      <c r="BC14" s="97"/>
      <c r="BD14" s="97"/>
      <c r="BE14" s="97"/>
      <c r="BF14" s="97"/>
      <c r="BG14" s="97"/>
      <c r="BH14" s="97"/>
      <c r="BI14" s="97"/>
      <c r="BJ14" s="97" t="s">
        <v>419</v>
      </c>
      <c r="BK14" s="108">
        <v>41954</v>
      </c>
      <c r="BL14" s="97" t="s">
        <v>420</v>
      </c>
      <c r="BM14" s="99">
        <v>1</v>
      </c>
      <c r="BN14" s="99">
        <v>-71.7</v>
      </c>
    </row>
    <row r="15" spans="1:66" x14ac:dyDescent="0.2">
      <c r="A15" s="33" t="s">
        <v>113</v>
      </c>
      <c r="B15" s="97" t="s">
        <v>421</v>
      </c>
      <c r="C15" s="97" t="s">
        <v>323</v>
      </c>
      <c r="D15" s="108">
        <v>42034</v>
      </c>
      <c r="E15" s="109" t="s">
        <v>509</v>
      </c>
      <c r="F15" s="97" t="s">
        <v>443</v>
      </c>
      <c r="G15" s="98">
        <v>8</v>
      </c>
      <c r="H15" s="99">
        <v>11202.8</v>
      </c>
      <c r="I15" s="97"/>
      <c r="J15" s="97" t="s">
        <v>510</v>
      </c>
      <c r="K15" s="97" t="s">
        <v>511</v>
      </c>
      <c r="L15" s="97" t="s">
        <v>473</v>
      </c>
      <c r="M15" s="97" t="s">
        <v>512</v>
      </c>
      <c r="N15" s="97" t="s">
        <v>431</v>
      </c>
      <c r="O15" s="97" t="s">
        <v>444</v>
      </c>
      <c r="P15" s="97" t="s">
        <v>513</v>
      </c>
      <c r="Q15" s="98">
        <v>0</v>
      </c>
      <c r="R15" s="97" t="s">
        <v>514</v>
      </c>
      <c r="S15" s="110" t="s">
        <v>515</v>
      </c>
      <c r="T15" s="97" t="s">
        <v>267</v>
      </c>
      <c r="U15" s="98">
        <v>0</v>
      </c>
      <c r="V15" s="99">
        <v>0</v>
      </c>
      <c r="W15" s="98">
        <v>0</v>
      </c>
      <c r="X15" s="99">
        <v>0</v>
      </c>
      <c r="Y15" s="98">
        <v>0</v>
      </c>
      <c r="Z15" s="99">
        <v>0</v>
      </c>
      <c r="AA15" s="98">
        <v>0</v>
      </c>
      <c r="AB15" s="97" t="s">
        <v>445</v>
      </c>
      <c r="AC15" s="97" t="s">
        <v>478</v>
      </c>
      <c r="AD15" s="98">
        <v>6</v>
      </c>
      <c r="AE15" s="97"/>
      <c r="AF15" s="98">
        <v>0</v>
      </c>
      <c r="AG15" s="97"/>
      <c r="AH15" s="97"/>
      <c r="AI15" s="99">
        <v>0</v>
      </c>
      <c r="AJ15" s="97" t="s">
        <v>433</v>
      </c>
      <c r="AK15" s="97"/>
      <c r="AL15" s="97" t="s">
        <v>434</v>
      </c>
      <c r="AM15" s="97" t="s">
        <v>516</v>
      </c>
      <c r="AN15" s="97" t="s">
        <v>275</v>
      </c>
      <c r="AO15" s="97"/>
      <c r="AP15" s="97">
        <v>32518</v>
      </c>
      <c r="AQ15" s="97" t="s">
        <v>435</v>
      </c>
      <c r="AR15" s="109" t="s">
        <v>517</v>
      </c>
      <c r="AS15" s="97"/>
      <c r="AT15" s="97"/>
      <c r="AU15" s="99">
        <v>0</v>
      </c>
      <c r="AV15" s="97" t="s">
        <v>446</v>
      </c>
      <c r="AW15" s="97" t="s">
        <v>283</v>
      </c>
      <c r="AX15" s="99">
        <v>0</v>
      </c>
      <c r="AY15" s="108"/>
      <c r="AZ15" s="97"/>
      <c r="BA15" s="97"/>
      <c r="BB15" s="97"/>
      <c r="BC15" s="97"/>
      <c r="BD15" s="97"/>
      <c r="BE15" s="97"/>
      <c r="BF15" s="97"/>
      <c r="BG15" s="97"/>
      <c r="BH15" s="97"/>
      <c r="BI15" s="97" t="s">
        <v>267</v>
      </c>
      <c r="BJ15" s="97" t="s">
        <v>419</v>
      </c>
      <c r="BK15" s="108">
        <v>42053</v>
      </c>
      <c r="BL15" s="97" t="s">
        <v>420</v>
      </c>
      <c r="BM15" s="99">
        <v>1</v>
      </c>
      <c r="BN15" s="99">
        <v>11202.8</v>
      </c>
    </row>
    <row r="16" spans="1:66" x14ac:dyDescent="0.2">
      <c r="A16" s="33" t="s">
        <v>113</v>
      </c>
      <c r="B16" s="97" t="s">
        <v>421</v>
      </c>
      <c r="C16" s="97" t="s">
        <v>323</v>
      </c>
      <c r="D16" s="108">
        <v>42054</v>
      </c>
      <c r="E16" s="97" t="s">
        <v>527</v>
      </c>
      <c r="F16" s="97" t="s">
        <v>482</v>
      </c>
      <c r="G16" s="98">
        <v>8</v>
      </c>
      <c r="H16" s="99">
        <v>-2800.7</v>
      </c>
      <c r="I16" s="97"/>
      <c r="J16" s="97" t="s">
        <v>528</v>
      </c>
      <c r="K16" s="97" t="s">
        <v>529</v>
      </c>
      <c r="L16" s="97" t="s">
        <v>530</v>
      </c>
      <c r="M16" s="97" t="s">
        <v>531</v>
      </c>
      <c r="N16" s="97" t="s">
        <v>486</v>
      </c>
      <c r="O16" s="97" t="s">
        <v>487</v>
      </c>
      <c r="P16" s="97" t="s">
        <v>532</v>
      </c>
      <c r="Q16" s="98">
        <v>0</v>
      </c>
      <c r="R16" s="97" t="s">
        <v>533</v>
      </c>
      <c r="S16" s="110" t="s">
        <v>534</v>
      </c>
      <c r="T16" s="97" t="s">
        <v>267</v>
      </c>
      <c r="U16" s="98">
        <v>0</v>
      </c>
      <c r="V16" s="99">
        <v>0</v>
      </c>
      <c r="W16" s="98">
        <v>0</v>
      </c>
      <c r="X16" s="99">
        <v>0</v>
      </c>
      <c r="Y16" s="98">
        <v>0</v>
      </c>
      <c r="Z16" s="99">
        <v>0</v>
      </c>
      <c r="AA16" s="98">
        <v>0</v>
      </c>
      <c r="AB16" s="97"/>
      <c r="AC16" s="97"/>
      <c r="AD16" s="98">
        <v>0</v>
      </c>
      <c r="AE16" s="97"/>
      <c r="AF16" s="98">
        <v>0</v>
      </c>
      <c r="AG16" s="97"/>
      <c r="AH16" s="97"/>
      <c r="AI16" s="99">
        <v>0</v>
      </c>
      <c r="AJ16" s="97" t="s">
        <v>433</v>
      </c>
      <c r="AK16" s="97"/>
      <c r="AL16" s="97" t="s">
        <v>434</v>
      </c>
      <c r="AM16" s="97" t="s">
        <v>535</v>
      </c>
      <c r="AN16" s="97" t="s">
        <v>275</v>
      </c>
      <c r="AO16" s="97"/>
      <c r="AP16" s="97">
        <v>32540</v>
      </c>
      <c r="AQ16" s="97" t="s">
        <v>435</v>
      </c>
      <c r="AR16" s="109" t="s">
        <v>536</v>
      </c>
      <c r="AS16" s="97"/>
      <c r="AT16" s="97"/>
      <c r="AU16" s="99">
        <v>0</v>
      </c>
      <c r="AV16" s="97"/>
      <c r="AW16" s="97"/>
      <c r="AX16" s="99">
        <v>0</v>
      </c>
      <c r="AY16" s="108"/>
      <c r="AZ16" s="97" t="s">
        <v>500</v>
      </c>
      <c r="BA16" s="97"/>
      <c r="BB16" s="97"/>
      <c r="BC16" s="97"/>
      <c r="BD16" s="97"/>
      <c r="BE16" s="97"/>
      <c r="BF16" s="97"/>
      <c r="BG16" s="97"/>
      <c r="BH16" s="97"/>
      <c r="BI16" s="97"/>
      <c r="BJ16" s="97" t="s">
        <v>419</v>
      </c>
      <c r="BK16" s="108">
        <v>42054</v>
      </c>
      <c r="BL16" s="97" t="s">
        <v>420</v>
      </c>
      <c r="BM16" s="99">
        <v>1</v>
      </c>
      <c r="BN16" s="99">
        <v>-2800.7</v>
      </c>
    </row>
    <row r="17" spans="1:66" x14ac:dyDescent="0.2">
      <c r="A17" s="33" t="s">
        <v>113</v>
      </c>
      <c r="B17" s="97" t="s">
        <v>421</v>
      </c>
      <c r="C17" s="97" t="s">
        <v>323</v>
      </c>
      <c r="D17" s="108">
        <v>42054</v>
      </c>
      <c r="E17" s="97" t="s">
        <v>537</v>
      </c>
      <c r="F17" s="97" t="s">
        <v>482</v>
      </c>
      <c r="G17" s="98">
        <v>8</v>
      </c>
      <c r="H17" s="99">
        <v>-2800.7</v>
      </c>
      <c r="I17" s="97"/>
      <c r="J17" s="97" t="s">
        <v>538</v>
      </c>
      <c r="K17" s="97" t="s">
        <v>539</v>
      </c>
      <c r="L17" s="97" t="s">
        <v>460</v>
      </c>
      <c r="M17" s="97" t="s">
        <v>540</v>
      </c>
      <c r="N17" s="97" t="s">
        <v>486</v>
      </c>
      <c r="O17" s="97" t="s">
        <v>487</v>
      </c>
      <c r="P17" s="97" t="s">
        <v>541</v>
      </c>
      <c r="Q17" s="98">
        <v>0</v>
      </c>
      <c r="R17" s="97" t="s">
        <v>542</v>
      </c>
      <c r="S17" s="110" t="s">
        <v>534</v>
      </c>
      <c r="T17" s="97" t="s">
        <v>267</v>
      </c>
      <c r="U17" s="98">
        <v>0</v>
      </c>
      <c r="V17" s="99">
        <v>0</v>
      </c>
      <c r="W17" s="98">
        <v>0</v>
      </c>
      <c r="X17" s="99">
        <v>0</v>
      </c>
      <c r="Y17" s="98">
        <v>0</v>
      </c>
      <c r="Z17" s="99">
        <v>0</v>
      </c>
      <c r="AA17" s="98">
        <v>0</v>
      </c>
      <c r="AB17" s="97"/>
      <c r="AC17" s="97"/>
      <c r="AD17" s="98">
        <v>0</v>
      </c>
      <c r="AE17" s="97"/>
      <c r="AF17" s="98">
        <v>0</v>
      </c>
      <c r="AG17" s="97"/>
      <c r="AH17" s="97"/>
      <c r="AI17" s="99">
        <v>0</v>
      </c>
      <c r="AJ17" s="97" t="s">
        <v>433</v>
      </c>
      <c r="AK17" s="97"/>
      <c r="AL17" s="97" t="s">
        <v>434</v>
      </c>
      <c r="AM17" s="97" t="s">
        <v>535</v>
      </c>
      <c r="AN17" s="97" t="s">
        <v>275</v>
      </c>
      <c r="AO17" s="97"/>
      <c r="AP17" s="97">
        <v>32541</v>
      </c>
      <c r="AQ17" s="97" t="s">
        <v>435</v>
      </c>
      <c r="AR17" s="109" t="s">
        <v>536</v>
      </c>
      <c r="AS17" s="97"/>
      <c r="AT17" s="97"/>
      <c r="AU17" s="99">
        <v>0</v>
      </c>
      <c r="AV17" s="97"/>
      <c r="AW17" s="97"/>
      <c r="AX17" s="99">
        <v>0</v>
      </c>
      <c r="AY17" s="108"/>
      <c r="AZ17" s="97" t="s">
        <v>543</v>
      </c>
      <c r="BA17" s="97"/>
      <c r="BB17" s="97"/>
      <c r="BC17" s="97"/>
      <c r="BD17" s="97"/>
      <c r="BE17" s="97"/>
      <c r="BF17" s="97"/>
      <c r="BG17" s="97"/>
      <c r="BH17" s="97"/>
      <c r="BI17" s="97"/>
      <c r="BJ17" s="97" t="s">
        <v>419</v>
      </c>
      <c r="BK17" s="108">
        <v>42054</v>
      </c>
      <c r="BL17" s="97" t="s">
        <v>420</v>
      </c>
      <c r="BM17" s="99">
        <v>1</v>
      </c>
      <c r="BN17" s="99">
        <v>-2800.7</v>
      </c>
    </row>
    <row r="18" spans="1:66" x14ac:dyDescent="0.2">
      <c r="A18" s="33" t="s">
        <v>113</v>
      </c>
      <c r="B18" s="97" t="s">
        <v>421</v>
      </c>
      <c r="C18" s="97" t="s">
        <v>323</v>
      </c>
      <c r="D18" s="108">
        <v>42054</v>
      </c>
      <c r="E18" s="97" t="s">
        <v>544</v>
      </c>
      <c r="F18" s="97" t="s">
        <v>482</v>
      </c>
      <c r="G18" s="98">
        <v>8</v>
      </c>
      <c r="H18" s="99">
        <v>-2800.7</v>
      </c>
      <c r="I18" s="97"/>
      <c r="J18" s="97" t="s">
        <v>528</v>
      </c>
      <c r="K18" s="97" t="s">
        <v>539</v>
      </c>
      <c r="L18" s="97" t="s">
        <v>545</v>
      </c>
      <c r="M18" s="97" t="s">
        <v>546</v>
      </c>
      <c r="N18" s="97" t="s">
        <v>486</v>
      </c>
      <c r="O18" s="97" t="s">
        <v>487</v>
      </c>
      <c r="P18" s="97" t="s">
        <v>547</v>
      </c>
      <c r="Q18" s="98">
        <v>0</v>
      </c>
      <c r="R18" s="97" t="s">
        <v>548</v>
      </c>
      <c r="S18" s="110" t="s">
        <v>534</v>
      </c>
      <c r="T18" s="97" t="s">
        <v>267</v>
      </c>
      <c r="U18" s="98">
        <v>0</v>
      </c>
      <c r="V18" s="99">
        <v>0</v>
      </c>
      <c r="W18" s="98">
        <v>0</v>
      </c>
      <c r="X18" s="99">
        <v>0</v>
      </c>
      <c r="Y18" s="98">
        <v>0</v>
      </c>
      <c r="Z18" s="99">
        <v>0</v>
      </c>
      <c r="AA18" s="98">
        <v>0</v>
      </c>
      <c r="AB18" s="97"/>
      <c r="AC18" s="97"/>
      <c r="AD18" s="98">
        <v>0</v>
      </c>
      <c r="AE18" s="97"/>
      <c r="AF18" s="98">
        <v>0</v>
      </c>
      <c r="AG18" s="97"/>
      <c r="AH18" s="97"/>
      <c r="AI18" s="99">
        <v>0</v>
      </c>
      <c r="AJ18" s="97" t="s">
        <v>433</v>
      </c>
      <c r="AK18" s="97"/>
      <c r="AL18" s="97" t="s">
        <v>434</v>
      </c>
      <c r="AM18" s="97" t="s">
        <v>535</v>
      </c>
      <c r="AN18" s="97" t="s">
        <v>275</v>
      </c>
      <c r="AO18" s="97"/>
      <c r="AP18" s="97">
        <v>32544</v>
      </c>
      <c r="AQ18" s="97" t="s">
        <v>435</v>
      </c>
      <c r="AR18" s="109" t="s">
        <v>536</v>
      </c>
      <c r="AS18" s="97"/>
      <c r="AT18" s="97"/>
      <c r="AU18" s="99">
        <v>0</v>
      </c>
      <c r="AV18" s="97"/>
      <c r="AW18" s="97"/>
      <c r="AX18" s="99">
        <v>0</v>
      </c>
      <c r="AY18" s="108"/>
      <c r="AZ18" s="97" t="s">
        <v>549</v>
      </c>
      <c r="BA18" s="97"/>
      <c r="BB18" s="97"/>
      <c r="BC18" s="97"/>
      <c r="BD18" s="97"/>
      <c r="BE18" s="97"/>
      <c r="BF18" s="97"/>
      <c r="BG18" s="97"/>
      <c r="BH18" s="97"/>
      <c r="BI18" s="97"/>
      <c r="BJ18" s="97" t="s">
        <v>419</v>
      </c>
      <c r="BK18" s="108">
        <v>42054</v>
      </c>
      <c r="BL18" s="97" t="s">
        <v>420</v>
      </c>
      <c r="BM18" s="99">
        <v>1</v>
      </c>
      <c r="BN18" s="99">
        <v>-2800.7</v>
      </c>
    </row>
    <row r="19" spans="1:66" x14ac:dyDescent="0.2">
      <c r="A19" s="33" t="s">
        <v>113</v>
      </c>
      <c r="B19" s="97" t="s">
        <v>421</v>
      </c>
      <c r="C19" s="97" t="s">
        <v>323</v>
      </c>
      <c r="D19" s="108">
        <v>42061</v>
      </c>
      <c r="E19" s="109" t="s">
        <v>550</v>
      </c>
      <c r="F19" s="97" t="s">
        <v>443</v>
      </c>
      <c r="G19" s="98">
        <v>9</v>
      </c>
      <c r="H19" s="99">
        <v>8844.1</v>
      </c>
      <c r="I19" s="97"/>
      <c r="J19" s="97" t="s">
        <v>551</v>
      </c>
      <c r="K19" s="97" t="s">
        <v>552</v>
      </c>
      <c r="L19" s="97" t="s">
        <v>473</v>
      </c>
      <c r="M19" s="97" t="s">
        <v>553</v>
      </c>
      <c r="N19" s="97" t="s">
        <v>431</v>
      </c>
      <c r="O19" s="97" t="s">
        <v>444</v>
      </c>
      <c r="P19" s="97" t="s">
        <v>554</v>
      </c>
      <c r="Q19" s="98">
        <v>0</v>
      </c>
      <c r="R19" s="97" t="s">
        <v>555</v>
      </c>
      <c r="S19" s="110" t="s">
        <v>556</v>
      </c>
      <c r="T19" s="97" t="s">
        <v>267</v>
      </c>
      <c r="U19" s="98">
        <v>0</v>
      </c>
      <c r="V19" s="99">
        <v>0</v>
      </c>
      <c r="W19" s="98">
        <v>0</v>
      </c>
      <c r="X19" s="99">
        <v>0</v>
      </c>
      <c r="Y19" s="98">
        <v>0</v>
      </c>
      <c r="Z19" s="99">
        <v>0</v>
      </c>
      <c r="AA19" s="98">
        <v>0</v>
      </c>
      <c r="AB19" s="97" t="s">
        <v>445</v>
      </c>
      <c r="AC19" s="97" t="s">
        <v>478</v>
      </c>
      <c r="AD19" s="98">
        <v>7</v>
      </c>
      <c r="AE19" s="97"/>
      <c r="AF19" s="98">
        <v>0</v>
      </c>
      <c r="AG19" s="97"/>
      <c r="AH19" s="97"/>
      <c r="AI19" s="99">
        <v>0</v>
      </c>
      <c r="AJ19" s="97" t="s">
        <v>433</v>
      </c>
      <c r="AK19" s="97"/>
      <c r="AL19" s="97" t="s">
        <v>434</v>
      </c>
      <c r="AM19" s="97" t="s">
        <v>557</v>
      </c>
      <c r="AN19" s="97" t="s">
        <v>275</v>
      </c>
      <c r="AO19" s="97"/>
      <c r="AP19" s="97">
        <v>32838</v>
      </c>
      <c r="AQ19" s="97" t="s">
        <v>435</v>
      </c>
      <c r="AR19" s="109" t="s">
        <v>558</v>
      </c>
      <c r="AS19" s="97"/>
      <c r="AT19" s="97"/>
      <c r="AU19" s="99">
        <v>0</v>
      </c>
      <c r="AV19" s="97" t="s">
        <v>446</v>
      </c>
      <c r="AW19" s="97" t="s">
        <v>283</v>
      </c>
      <c r="AX19" s="99">
        <v>0</v>
      </c>
      <c r="AY19" s="108"/>
      <c r="AZ19" s="97"/>
      <c r="BA19" s="97"/>
      <c r="BB19" s="97"/>
      <c r="BC19" s="97"/>
      <c r="BD19" s="97"/>
      <c r="BE19" s="97"/>
      <c r="BF19" s="97"/>
      <c r="BG19" s="97"/>
      <c r="BH19" s="97"/>
      <c r="BI19" s="97" t="s">
        <v>267</v>
      </c>
      <c r="BJ19" s="97" t="s">
        <v>419</v>
      </c>
      <c r="BK19" s="108">
        <v>42079</v>
      </c>
      <c r="BL19" s="97" t="s">
        <v>420</v>
      </c>
      <c r="BM19" s="99">
        <v>1</v>
      </c>
      <c r="BN19" s="99">
        <v>8844.1</v>
      </c>
    </row>
    <row r="20" spans="1:66" x14ac:dyDescent="0.2">
      <c r="A20" s="33" t="s">
        <v>113</v>
      </c>
      <c r="B20" s="97" t="s">
        <v>421</v>
      </c>
      <c r="C20" s="97" t="s">
        <v>323</v>
      </c>
      <c r="D20" s="108">
        <v>42073</v>
      </c>
      <c r="E20" s="97" t="s">
        <v>559</v>
      </c>
      <c r="F20" s="97" t="s">
        <v>482</v>
      </c>
      <c r="G20" s="98">
        <v>9</v>
      </c>
      <c r="H20" s="99">
        <v>-2211.02</v>
      </c>
      <c r="I20" s="97"/>
      <c r="J20" s="97" t="s">
        <v>560</v>
      </c>
      <c r="K20" s="97" t="s">
        <v>561</v>
      </c>
      <c r="L20" s="97" t="s">
        <v>530</v>
      </c>
      <c r="M20" s="97" t="s">
        <v>562</v>
      </c>
      <c r="N20" s="97" t="s">
        <v>486</v>
      </c>
      <c r="O20" s="97" t="s">
        <v>487</v>
      </c>
      <c r="P20" s="97" t="s">
        <v>563</v>
      </c>
      <c r="Q20" s="98">
        <v>0</v>
      </c>
      <c r="R20" s="97" t="s">
        <v>564</v>
      </c>
      <c r="S20" s="110" t="s">
        <v>565</v>
      </c>
      <c r="T20" s="97" t="s">
        <v>267</v>
      </c>
      <c r="U20" s="98">
        <v>0</v>
      </c>
      <c r="V20" s="99">
        <v>0</v>
      </c>
      <c r="W20" s="98">
        <v>0</v>
      </c>
      <c r="X20" s="99">
        <v>0</v>
      </c>
      <c r="Y20" s="98">
        <v>0</v>
      </c>
      <c r="Z20" s="99">
        <v>0</v>
      </c>
      <c r="AA20" s="98">
        <v>0</v>
      </c>
      <c r="AB20" s="97"/>
      <c r="AC20" s="97"/>
      <c r="AD20" s="98">
        <v>0</v>
      </c>
      <c r="AE20" s="97"/>
      <c r="AF20" s="98">
        <v>0</v>
      </c>
      <c r="AG20" s="97"/>
      <c r="AH20" s="97"/>
      <c r="AI20" s="99">
        <v>0</v>
      </c>
      <c r="AJ20" s="97" t="s">
        <v>433</v>
      </c>
      <c r="AK20" s="97"/>
      <c r="AL20" s="97" t="s">
        <v>434</v>
      </c>
      <c r="AM20" s="97" t="s">
        <v>566</v>
      </c>
      <c r="AN20" s="97" t="s">
        <v>275</v>
      </c>
      <c r="AO20" s="97"/>
      <c r="AP20" s="97">
        <v>32798</v>
      </c>
      <c r="AQ20" s="97" t="s">
        <v>435</v>
      </c>
      <c r="AR20" s="109" t="s">
        <v>567</v>
      </c>
      <c r="AS20" s="97"/>
      <c r="AT20" s="97"/>
      <c r="AU20" s="99">
        <v>0</v>
      </c>
      <c r="AV20" s="97"/>
      <c r="AW20" s="97"/>
      <c r="AX20" s="99">
        <v>0</v>
      </c>
      <c r="AY20" s="108"/>
      <c r="AZ20" s="97" t="s">
        <v>500</v>
      </c>
      <c r="BA20" s="97"/>
      <c r="BB20" s="97"/>
      <c r="BC20" s="97"/>
      <c r="BD20" s="97"/>
      <c r="BE20" s="97"/>
      <c r="BF20" s="97"/>
      <c r="BG20" s="97"/>
      <c r="BH20" s="97"/>
      <c r="BI20" s="97"/>
      <c r="BJ20" s="97" t="s">
        <v>419</v>
      </c>
      <c r="BK20" s="108">
        <v>42073</v>
      </c>
      <c r="BL20" s="97" t="s">
        <v>420</v>
      </c>
      <c r="BM20" s="99">
        <v>1</v>
      </c>
      <c r="BN20" s="99">
        <v>-2211.02</v>
      </c>
    </row>
    <row r="21" spans="1:66" x14ac:dyDescent="0.2">
      <c r="A21" s="33" t="s">
        <v>113</v>
      </c>
      <c r="B21" s="97" t="s">
        <v>421</v>
      </c>
      <c r="C21" s="97" t="s">
        <v>323</v>
      </c>
      <c r="D21" s="108">
        <v>42073</v>
      </c>
      <c r="E21" s="97" t="s">
        <v>568</v>
      </c>
      <c r="F21" s="97" t="s">
        <v>482</v>
      </c>
      <c r="G21" s="98">
        <v>9</v>
      </c>
      <c r="H21" s="99">
        <v>-2211.02</v>
      </c>
      <c r="I21" s="97"/>
      <c r="J21" s="97" t="s">
        <v>569</v>
      </c>
      <c r="K21" s="109" t="s">
        <v>570</v>
      </c>
      <c r="L21" s="97" t="s">
        <v>460</v>
      </c>
      <c r="M21" s="97" t="s">
        <v>571</v>
      </c>
      <c r="N21" s="97" t="s">
        <v>486</v>
      </c>
      <c r="O21" s="97" t="s">
        <v>487</v>
      </c>
      <c r="P21" s="97" t="s">
        <v>572</v>
      </c>
      <c r="Q21" s="98">
        <v>0</v>
      </c>
      <c r="R21" s="97" t="s">
        <v>573</v>
      </c>
      <c r="S21" s="110" t="s">
        <v>565</v>
      </c>
      <c r="T21" s="97" t="s">
        <v>267</v>
      </c>
      <c r="U21" s="98">
        <v>0</v>
      </c>
      <c r="V21" s="99">
        <v>0</v>
      </c>
      <c r="W21" s="98">
        <v>0</v>
      </c>
      <c r="X21" s="99">
        <v>0</v>
      </c>
      <c r="Y21" s="98">
        <v>0</v>
      </c>
      <c r="Z21" s="99">
        <v>0</v>
      </c>
      <c r="AA21" s="98">
        <v>0</v>
      </c>
      <c r="AB21" s="97"/>
      <c r="AC21" s="97"/>
      <c r="AD21" s="98">
        <v>0</v>
      </c>
      <c r="AE21" s="97"/>
      <c r="AF21" s="98">
        <v>0</v>
      </c>
      <c r="AG21" s="97"/>
      <c r="AH21" s="97"/>
      <c r="AI21" s="99">
        <v>0</v>
      </c>
      <c r="AJ21" s="97" t="s">
        <v>433</v>
      </c>
      <c r="AK21" s="97"/>
      <c r="AL21" s="97" t="s">
        <v>434</v>
      </c>
      <c r="AM21" s="97" t="s">
        <v>566</v>
      </c>
      <c r="AN21" s="97" t="s">
        <v>275</v>
      </c>
      <c r="AO21" s="97"/>
      <c r="AP21" s="97">
        <v>32799</v>
      </c>
      <c r="AQ21" s="97" t="s">
        <v>435</v>
      </c>
      <c r="AR21" s="109" t="s">
        <v>567</v>
      </c>
      <c r="AS21" s="97"/>
      <c r="AT21" s="97"/>
      <c r="AU21" s="99">
        <v>0</v>
      </c>
      <c r="AV21" s="97"/>
      <c r="AW21" s="97"/>
      <c r="AX21" s="99">
        <v>0</v>
      </c>
      <c r="AY21" s="108"/>
      <c r="AZ21" s="97" t="s">
        <v>543</v>
      </c>
      <c r="BA21" s="97"/>
      <c r="BB21" s="97"/>
      <c r="BC21" s="97"/>
      <c r="BD21" s="97"/>
      <c r="BE21" s="97"/>
      <c r="BF21" s="97"/>
      <c r="BG21" s="97"/>
      <c r="BH21" s="97"/>
      <c r="BI21" s="97"/>
      <c r="BJ21" s="97" t="s">
        <v>419</v>
      </c>
      <c r="BK21" s="108">
        <v>42073</v>
      </c>
      <c r="BL21" s="97" t="s">
        <v>420</v>
      </c>
      <c r="BM21" s="99">
        <v>1</v>
      </c>
      <c r="BN21" s="99">
        <v>-2211.02</v>
      </c>
    </row>
    <row r="22" spans="1:66" x14ac:dyDescent="0.2">
      <c r="A22" s="33" t="s">
        <v>113</v>
      </c>
      <c r="B22" s="97" t="s">
        <v>421</v>
      </c>
      <c r="C22" s="97" t="s">
        <v>323</v>
      </c>
      <c r="D22" s="108">
        <v>42073</v>
      </c>
      <c r="E22" s="97" t="s">
        <v>574</v>
      </c>
      <c r="F22" s="97" t="s">
        <v>482</v>
      </c>
      <c r="G22" s="98">
        <v>9</v>
      </c>
      <c r="H22" s="99">
        <v>-2211.02</v>
      </c>
      <c r="I22" s="97"/>
      <c r="J22" s="97" t="s">
        <v>569</v>
      </c>
      <c r="K22" s="109" t="s">
        <v>570</v>
      </c>
      <c r="L22" s="97" t="s">
        <v>545</v>
      </c>
      <c r="M22" s="97" t="s">
        <v>575</v>
      </c>
      <c r="N22" s="97" t="s">
        <v>486</v>
      </c>
      <c r="O22" s="97" t="s">
        <v>487</v>
      </c>
      <c r="P22" s="97" t="s">
        <v>576</v>
      </c>
      <c r="Q22" s="98">
        <v>0</v>
      </c>
      <c r="R22" s="97" t="s">
        <v>577</v>
      </c>
      <c r="S22" s="110" t="s">
        <v>565</v>
      </c>
      <c r="T22" s="97" t="s">
        <v>267</v>
      </c>
      <c r="U22" s="98">
        <v>0</v>
      </c>
      <c r="V22" s="99">
        <v>0</v>
      </c>
      <c r="W22" s="98">
        <v>0</v>
      </c>
      <c r="X22" s="99">
        <v>0</v>
      </c>
      <c r="Y22" s="98">
        <v>0</v>
      </c>
      <c r="Z22" s="99">
        <v>0</v>
      </c>
      <c r="AA22" s="98">
        <v>0</v>
      </c>
      <c r="AB22" s="97"/>
      <c r="AC22" s="97"/>
      <c r="AD22" s="98">
        <v>0</v>
      </c>
      <c r="AE22" s="97"/>
      <c r="AF22" s="98">
        <v>0</v>
      </c>
      <c r="AG22" s="97"/>
      <c r="AH22" s="97"/>
      <c r="AI22" s="99">
        <v>0</v>
      </c>
      <c r="AJ22" s="97" t="s">
        <v>433</v>
      </c>
      <c r="AK22" s="97"/>
      <c r="AL22" s="97" t="s">
        <v>434</v>
      </c>
      <c r="AM22" s="97" t="s">
        <v>566</v>
      </c>
      <c r="AN22" s="97" t="s">
        <v>275</v>
      </c>
      <c r="AO22" s="97"/>
      <c r="AP22" s="97">
        <v>32800</v>
      </c>
      <c r="AQ22" s="97" t="s">
        <v>435</v>
      </c>
      <c r="AR22" s="109" t="s">
        <v>567</v>
      </c>
      <c r="AS22" s="97"/>
      <c r="AT22" s="97"/>
      <c r="AU22" s="99">
        <v>0</v>
      </c>
      <c r="AV22" s="97"/>
      <c r="AW22" s="97"/>
      <c r="AX22" s="99">
        <v>0</v>
      </c>
      <c r="AY22" s="108"/>
      <c r="AZ22" s="97" t="s">
        <v>549</v>
      </c>
      <c r="BA22" s="97"/>
      <c r="BB22" s="97"/>
      <c r="BC22" s="97"/>
      <c r="BD22" s="97"/>
      <c r="BE22" s="97"/>
      <c r="BF22" s="97"/>
      <c r="BG22" s="97"/>
      <c r="BH22" s="97"/>
      <c r="BI22" s="97"/>
      <c r="BJ22" s="97" t="s">
        <v>419</v>
      </c>
      <c r="BK22" s="108">
        <v>42073</v>
      </c>
      <c r="BL22" s="97" t="s">
        <v>420</v>
      </c>
      <c r="BM22" s="99">
        <v>1</v>
      </c>
      <c r="BN22" s="99">
        <v>-2211.02</v>
      </c>
    </row>
    <row r="23" spans="1:66" x14ac:dyDescent="0.2">
      <c r="A23" s="33" t="s">
        <v>113</v>
      </c>
      <c r="B23" s="97" t="s">
        <v>421</v>
      </c>
      <c r="C23" s="97" t="s">
        <v>323</v>
      </c>
      <c r="D23" s="108">
        <v>42079</v>
      </c>
      <c r="E23" s="97" t="s">
        <v>578</v>
      </c>
      <c r="F23" s="97" t="s">
        <v>482</v>
      </c>
      <c r="G23" s="98">
        <v>9</v>
      </c>
      <c r="H23" s="99">
        <v>-3705</v>
      </c>
      <c r="I23" s="97"/>
      <c r="J23" s="97" t="s">
        <v>579</v>
      </c>
      <c r="K23" s="97" t="s">
        <v>580</v>
      </c>
      <c r="L23" s="97" t="s">
        <v>460</v>
      </c>
      <c r="M23" s="97" t="s">
        <v>581</v>
      </c>
      <c r="N23" s="97" t="s">
        <v>486</v>
      </c>
      <c r="O23" s="97" t="s">
        <v>487</v>
      </c>
      <c r="P23" s="97" t="s">
        <v>582</v>
      </c>
      <c r="Q23" s="98">
        <v>0</v>
      </c>
      <c r="R23" s="97" t="s">
        <v>583</v>
      </c>
      <c r="S23" s="110" t="s">
        <v>584</v>
      </c>
      <c r="T23" s="97" t="s">
        <v>267</v>
      </c>
      <c r="U23" s="98">
        <v>0</v>
      </c>
      <c r="V23" s="99">
        <v>0</v>
      </c>
      <c r="W23" s="98">
        <v>0</v>
      </c>
      <c r="X23" s="99">
        <v>0</v>
      </c>
      <c r="Y23" s="98">
        <v>0</v>
      </c>
      <c r="Z23" s="99">
        <v>0</v>
      </c>
      <c r="AA23" s="98">
        <v>0</v>
      </c>
      <c r="AB23" s="97"/>
      <c r="AC23" s="97"/>
      <c r="AD23" s="98">
        <v>0</v>
      </c>
      <c r="AE23" s="97"/>
      <c r="AF23" s="98">
        <v>0</v>
      </c>
      <c r="AG23" s="97"/>
      <c r="AH23" s="97"/>
      <c r="AI23" s="99">
        <v>0</v>
      </c>
      <c r="AJ23" s="97" t="s">
        <v>433</v>
      </c>
      <c r="AK23" s="97"/>
      <c r="AL23" s="97" t="s">
        <v>434</v>
      </c>
      <c r="AM23" s="97" t="s">
        <v>585</v>
      </c>
      <c r="AN23" s="97" t="s">
        <v>275</v>
      </c>
      <c r="AO23" s="97"/>
      <c r="AP23" s="97">
        <v>32854</v>
      </c>
      <c r="AQ23" s="97" t="s">
        <v>435</v>
      </c>
      <c r="AR23" s="109" t="s">
        <v>586</v>
      </c>
      <c r="AS23" s="97"/>
      <c r="AT23" s="97"/>
      <c r="AU23" s="99">
        <v>0</v>
      </c>
      <c r="AV23" s="97"/>
      <c r="AW23" s="97"/>
      <c r="AX23" s="99">
        <v>0</v>
      </c>
      <c r="AY23" s="108"/>
      <c r="AZ23" s="97" t="s">
        <v>543</v>
      </c>
      <c r="BA23" s="97"/>
      <c r="BB23" s="97"/>
      <c r="BC23" s="97"/>
      <c r="BD23" s="97"/>
      <c r="BE23" s="97"/>
      <c r="BF23" s="97"/>
      <c r="BG23" s="97"/>
      <c r="BH23" s="97"/>
      <c r="BI23" s="97"/>
      <c r="BJ23" s="97" t="s">
        <v>419</v>
      </c>
      <c r="BK23" s="108">
        <v>42079</v>
      </c>
      <c r="BL23" s="97" t="s">
        <v>420</v>
      </c>
      <c r="BM23" s="99">
        <v>1</v>
      </c>
      <c r="BN23" s="99">
        <v>-3705</v>
      </c>
    </row>
    <row r="24" spans="1:66" x14ac:dyDescent="0.2">
      <c r="A24" s="33" t="s">
        <v>113</v>
      </c>
      <c r="B24" s="97" t="s">
        <v>421</v>
      </c>
      <c r="C24" s="97" t="s">
        <v>323</v>
      </c>
      <c r="D24" s="108">
        <v>42079</v>
      </c>
      <c r="E24" s="97" t="s">
        <v>587</v>
      </c>
      <c r="F24" s="97" t="s">
        <v>482</v>
      </c>
      <c r="G24" s="98">
        <v>9</v>
      </c>
      <c r="H24" s="99">
        <v>-3705</v>
      </c>
      <c r="I24" s="97"/>
      <c r="J24" s="97" t="s">
        <v>579</v>
      </c>
      <c r="K24" s="97" t="s">
        <v>580</v>
      </c>
      <c r="L24" s="97" t="s">
        <v>530</v>
      </c>
      <c r="M24" s="97" t="s">
        <v>588</v>
      </c>
      <c r="N24" s="97" t="s">
        <v>486</v>
      </c>
      <c r="O24" s="97" t="s">
        <v>487</v>
      </c>
      <c r="P24" s="97" t="s">
        <v>589</v>
      </c>
      <c r="Q24" s="98">
        <v>0</v>
      </c>
      <c r="R24" s="97" t="s">
        <v>590</v>
      </c>
      <c r="S24" s="110" t="s">
        <v>584</v>
      </c>
      <c r="T24" s="97" t="s">
        <v>267</v>
      </c>
      <c r="U24" s="98">
        <v>0</v>
      </c>
      <c r="V24" s="99">
        <v>0</v>
      </c>
      <c r="W24" s="98">
        <v>0</v>
      </c>
      <c r="X24" s="99">
        <v>0</v>
      </c>
      <c r="Y24" s="98">
        <v>0</v>
      </c>
      <c r="Z24" s="99">
        <v>0</v>
      </c>
      <c r="AA24" s="98">
        <v>0</v>
      </c>
      <c r="AB24" s="97"/>
      <c r="AC24" s="97"/>
      <c r="AD24" s="98">
        <v>0</v>
      </c>
      <c r="AE24" s="97"/>
      <c r="AF24" s="98">
        <v>0</v>
      </c>
      <c r="AG24" s="97"/>
      <c r="AH24" s="97"/>
      <c r="AI24" s="99">
        <v>0</v>
      </c>
      <c r="AJ24" s="97" t="s">
        <v>433</v>
      </c>
      <c r="AK24" s="97"/>
      <c r="AL24" s="97" t="s">
        <v>434</v>
      </c>
      <c r="AM24" s="97" t="s">
        <v>585</v>
      </c>
      <c r="AN24" s="97" t="s">
        <v>275</v>
      </c>
      <c r="AO24" s="97"/>
      <c r="AP24" s="97">
        <v>32855</v>
      </c>
      <c r="AQ24" s="97" t="s">
        <v>435</v>
      </c>
      <c r="AR24" s="109" t="s">
        <v>586</v>
      </c>
      <c r="AS24" s="97"/>
      <c r="AT24" s="97"/>
      <c r="AU24" s="99">
        <v>0</v>
      </c>
      <c r="AV24" s="97"/>
      <c r="AW24" s="97"/>
      <c r="AX24" s="99">
        <v>0</v>
      </c>
      <c r="AY24" s="108"/>
      <c r="AZ24" s="97" t="s">
        <v>500</v>
      </c>
      <c r="BA24" s="97"/>
      <c r="BB24" s="97"/>
      <c r="BC24" s="97"/>
      <c r="BD24" s="97"/>
      <c r="BE24" s="97"/>
      <c r="BF24" s="97"/>
      <c r="BG24" s="97"/>
      <c r="BH24" s="97"/>
      <c r="BI24" s="97"/>
      <c r="BJ24" s="97" t="s">
        <v>419</v>
      </c>
      <c r="BK24" s="108">
        <v>42079</v>
      </c>
      <c r="BL24" s="97" t="s">
        <v>420</v>
      </c>
      <c r="BM24" s="99">
        <v>1</v>
      </c>
      <c r="BN24" s="99">
        <v>-3705</v>
      </c>
    </row>
    <row r="25" spans="1:66" x14ac:dyDescent="0.2">
      <c r="A25" s="33" t="s">
        <v>113</v>
      </c>
      <c r="B25" s="97" t="s">
        <v>421</v>
      </c>
      <c r="C25" s="97" t="s">
        <v>323</v>
      </c>
      <c r="D25" s="108">
        <v>42079</v>
      </c>
      <c r="E25" s="97" t="s">
        <v>591</v>
      </c>
      <c r="F25" s="97" t="s">
        <v>482</v>
      </c>
      <c r="G25" s="98">
        <v>9</v>
      </c>
      <c r="H25" s="99">
        <v>-3705</v>
      </c>
      <c r="I25" s="97"/>
      <c r="J25" s="97" t="s">
        <v>579</v>
      </c>
      <c r="K25" s="97" t="s">
        <v>580</v>
      </c>
      <c r="L25" s="97" t="s">
        <v>545</v>
      </c>
      <c r="M25" s="97" t="s">
        <v>592</v>
      </c>
      <c r="N25" s="97" t="s">
        <v>486</v>
      </c>
      <c r="O25" s="97" t="s">
        <v>487</v>
      </c>
      <c r="P25" s="97" t="s">
        <v>593</v>
      </c>
      <c r="Q25" s="98">
        <v>0</v>
      </c>
      <c r="R25" s="97" t="s">
        <v>594</v>
      </c>
      <c r="S25" s="110" t="s">
        <v>584</v>
      </c>
      <c r="T25" s="97" t="s">
        <v>267</v>
      </c>
      <c r="U25" s="98">
        <v>0</v>
      </c>
      <c r="V25" s="99">
        <v>0</v>
      </c>
      <c r="W25" s="98">
        <v>0</v>
      </c>
      <c r="X25" s="99">
        <v>0</v>
      </c>
      <c r="Y25" s="98">
        <v>0</v>
      </c>
      <c r="Z25" s="99">
        <v>0</v>
      </c>
      <c r="AA25" s="98">
        <v>0</v>
      </c>
      <c r="AB25" s="97"/>
      <c r="AC25" s="97"/>
      <c r="AD25" s="98">
        <v>0</v>
      </c>
      <c r="AE25" s="97"/>
      <c r="AF25" s="98">
        <v>0</v>
      </c>
      <c r="AG25" s="97"/>
      <c r="AH25" s="97"/>
      <c r="AI25" s="99">
        <v>0</v>
      </c>
      <c r="AJ25" s="97" t="s">
        <v>433</v>
      </c>
      <c r="AK25" s="97"/>
      <c r="AL25" s="97" t="s">
        <v>434</v>
      </c>
      <c r="AM25" s="97" t="s">
        <v>585</v>
      </c>
      <c r="AN25" s="97" t="s">
        <v>275</v>
      </c>
      <c r="AO25" s="97"/>
      <c r="AP25" s="97">
        <v>32857</v>
      </c>
      <c r="AQ25" s="97" t="s">
        <v>435</v>
      </c>
      <c r="AR25" s="109" t="s">
        <v>586</v>
      </c>
      <c r="AS25" s="97"/>
      <c r="AT25" s="97"/>
      <c r="AU25" s="99">
        <v>0</v>
      </c>
      <c r="AV25" s="97"/>
      <c r="AW25" s="97"/>
      <c r="AX25" s="99">
        <v>0</v>
      </c>
      <c r="AY25" s="108"/>
      <c r="AZ25" s="97" t="s">
        <v>549</v>
      </c>
      <c r="BA25" s="97"/>
      <c r="BB25" s="97"/>
      <c r="BC25" s="97"/>
      <c r="BD25" s="97"/>
      <c r="BE25" s="97"/>
      <c r="BF25" s="97"/>
      <c r="BG25" s="97"/>
      <c r="BH25" s="97"/>
      <c r="BI25" s="97"/>
      <c r="BJ25" s="97" t="s">
        <v>419</v>
      </c>
      <c r="BK25" s="108">
        <v>42079</v>
      </c>
      <c r="BL25" s="97" t="s">
        <v>420</v>
      </c>
      <c r="BM25" s="99">
        <v>1</v>
      </c>
      <c r="BN25" s="99">
        <v>-3705</v>
      </c>
    </row>
    <row r="26" spans="1:66" x14ac:dyDescent="0.2">
      <c r="A26" s="33" t="s">
        <v>113</v>
      </c>
      <c r="B26" s="97" t="s">
        <v>421</v>
      </c>
      <c r="C26" s="97" t="s">
        <v>323</v>
      </c>
      <c r="D26" s="108">
        <v>42080</v>
      </c>
      <c r="E26" s="97" t="s">
        <v>595</v>
      </c>
      <c r="F26" s="97" t="s">
        <v>596</v>
      </c>
      <c r="G26" s="98">
        <v>9</v>
      </c>
      <c r="H26" s="99">
        <v>3705</v>
      </c>
      <c r="I26" s="97"/>
      <c r="J26" s="97" t="s">
        <v>597</v>
      </c>
      <c r="K26" s="97"/>
      <c r="L26" s="97" t="s">
        <v>545</v>
      </c>
      <c r="M26" s="97" t="s">
        <v>598</v>
      </c>
      <c r="N26" s="97" t="s">
        <v>486</v>
      </c>
      <c r="O26" s="97" t="s">
        <v>599</v>
      </c>
      <c r="P26" s="97" t="s">
        <v>600</v>
      </c>
      <c r="Q26" s="98">
        <v>0</v>
      </c>
      <c r="R26" s="97" t="s">
        <v>601</v>
      </c>
      <c r="S26" s="110" t="s">
        <v>602</v>
      </c>
      <c r="T26" s="97" t="s">
        <v>267</v>
      </c>
      <c r="U26" s="98">
        <v>0</v>
      </c>
      <c r="V26" s="99">
        <v>0</v>
      </c>
      <c r="W26" s="98">
        <v>0</v>
      </c>
      <c r="X26" s="99">
        <v>0</v>
      </c>
      <c r="Y26" s="98">
        <v>0</v>
      </c>
      <c r="Z26" s="99">
        <v>0</v>
      </c>
      <c r="AA26" s="98">
        <v>0</v>
      </c>
      <c r="AB26" s="97"/>
      <c r="AC26" s="97"/>
      <c r="AD26" s="98">
        <v>0</v>
      </c>
      <c r="AE26" s="97"/>
      <c r="AF26" s="98">
        <v>0</v>
      </c>
      <c r="AG26" s="97"/>
      <c r="AH26" s="97"/>
      <c r="AI26" s="99">
        <v>0</v>
      </c>
      <c r="AJ26" s="97" t="s">
        <v>433</v>
      </c>
      <c r="AK26" s="97"/>
      <c r="AL26" s="97" t="s">
        <v>434</v>
      </c>
      <c r="AM26" s="97" t="s">
        <v>603</v>
      </c>
      <c r="AN26" s="97" t="s">
        <v>275</v>
      </c>
      <c r="AO26" s="97"/>
      <c r="AP26" s="97">
        <v>32875</v>
      </c>
      <c r="AQ26" s="97" t="s">
        <v>435</v>
      </c>
      <c r="AR26" s="109" t="s">
        <v>604</v>
      </c>
      <c r="AS26" s="97"/>
      <c r="AT26" s="97"/>
      <c r="AU26" s="99">
        <v>0</v>
      </c>
      <c r="AV26" s="97"/>
      <c r="AW26" s="97"/>
      <c r="AX26" s="99">
        <v>0</v>
      </c>
      <c r="AY26" s="108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 t="s">
        <v>419</v>
      </c>
      <c r="BK26" s="108">
        <v>42080</v>
      </c>
      <c r="BL26" s="97" t="s">
        <v>420</v>
      </c>
      <c r="BM26" s="99">
        <v>1</v>
      </c>
      <c r="BN26" s="99">
        <v>3705</v>
      </c>
    </row>
    <row r="27" spans="1:66" x14ac:dyDescent="0.2">
      <c r="A27" s="33" t="s">
        <v>113</v>
      </c>
      <c r="B27" s="97" t="s">
        <v>421</v>
      </c>
      <c r="C27" s="97" t="s">
        <v>323</v>
      </c>
      <c r="D27" s="108">
        <v>42080</v>
      </c>
      <c r="E27" s="97" t="s">
        <v>605</v>
      </c>
      <c r="F27" s="97" t="s">
        <v>596</v>
      </c>
      <c r="G27" s="98">
        <v>9</v>
      </c>
      <c r="H27" s="99">
        <v>3705</v>
      </c>
      <c r="I27" s="97"/>
      <c r="J27" s="97" t="s">
        <v>597</v>
      </c>
      <c r="K27" s="97"/>
      <c r="L27" s="97" t="s">
        <v>530</v>
      </c>
      <c r="M27" s="97" t="s">
        <v>606</v>
      </c>
      <c r="N27" s="97" t="s">
        <v>486</v>
      </c>
      <c r="O27" s="97" t="s">
        <v>599</v>
      </c>
      <c r="P27" s="97" t="s">
        <v>607</v>
      </c>
      <c r="Q27" s="98">
        <v>0</v>
      </c>
      <c r="R27" s="97" t="s">
        <v>608</v>
      </c>
      <c r="S27" s="110" t="s">
        <v>602</v>
      </c>
      <c r="T27" s="97" t="s">
        <v>267</v>
      </c>
      <c r="U27" s="98">
        <v>0</v>
      </c>
      <c r="V27" s="99">
        <v>0</v>
      </c>
      <c r="W27" s="98">
        <v>0</v>
      </c>
      <c r="X27" s="99">
        <v>0</v>
      </c>
      <c r="Y27" s="98">
        <v>0</v>
      </c>
      <c r="Z27" s="99">
        <v>0</v>
      </c>
      <c r="AA27" s="98">
        <v>0</v>
      </c>
      <c r="AB27" s="97"/>
      <c r="AC27" s="97"/>
      <c r="AD27" s="98">
        <v>0</v>
      </c>
      <c r="AE27" s="97"/>
      <c r="AF27" s="98">
        <v>0</v>
      </c>
      <c r="AG27" s="97"/>
      <c r="AH27" s="97"/>
      <c r="AI27" s="99">
        <v>0</v>
      </c>
      <c r="AJ27" s="97" t="s">
        <v>433</v>
      </c>
      <c r="AK27" s="97"/>
      <c r="AL27" s="97" t="s">
        <v>434</v>
      </c>
      <c r="AM27" s="97" t="s">
        <v>603</v>
      </c>
      <c r="AN27" s="97" t="s">
        <v>275</v>
      </c>
      <c r="AO27" s="97"/>
      <c r="AP27" s="97">
        <v>32877</v>
      </c>
      <c r="AQ27" s="97" t="s">
        <v>435</v>
      </c>
      <c r="AR27" s="109" t="s">
        <v>604</v>
      </c>
      <c r="AS27" s="97"/>
      <c r="AT27" s="97"/>
      <c r="AU27" s="99">
        <v>0</v>
      </c>
      <c r="AV27" s="97"/>
      <c r="AW27" s="97"/>
      <c r="AX27" s="99">
        <v>0</v>
      </c>
      <c r="AY27" s="108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 t="s">
        <v>419</v>
      </c>
      <c r="BK27" s="108">
        <v>42080</v>
      </c>
      <c r="BL27" s="97" t="s">
        <v>420</v>
      </c>
      <c r="BM27" s="99">
        <v>1</v>
      </c>
      <c r="BN27" s="99">
        <v>3705</v>
      </c>
    </row>
    <row r="28" spans="1:66" x14ac:dyDescent="0.2">
      <c r="A28" s="33" t="s">
        <v>113</v>
      </c>
      <c r="B28" s="97" t="s">
        <v>421</v>
      </c>
      <c r="C28" s="97" t="s">
        <v>323</v>
      </c>
      <c r="D28" s="108">
        <v>42080</v>
      </c>
      <c r="E28" s="97" t="s">
        <v>609</v>
      </c>
      <c r="F28" s="97" t="s">
        <v>596</v>
      </c>
      <c r="G28" s="98">
        <v>9</v>
      </c>
      <c r="H28" s="99">
        <v>3705</v>
      </c>
      <c r="I28" s="97"/>
      <c r="J28" s="97" t="s">
        <v>597</v>
      </c>
      <c r="K28" s="97"/>
      <c r="L28" s="97" t="s">
        <v>460</v>
      </c>
      <c r="M28" s="97" t="s">
        <v>610</v>
      </c>
      <c r="N28" s="97" t="s">
        <v>486</v>
      </c>
      <c r="O28" s="97" t="s">
        <v>599</v>
      </c>
      <c r="P28" s="97" t="s">
        <v>611</v>
      </c>
      <c r="Q28" s="98">
        <v>0</v>
      </c>
      <c r="R28" s="97" t="s">
        <v>612</v>
      </c>
      <c r="S28" s="110" t="s">
        <v>602</v>
      </c>
      <c r="T28" s="97" t="s">
        <v>267</v>
      </c>
      <c r="U28" s="98">
        <v>0</v>
      </c>
      <c r="V28" s="99">
        <v>0</v>
      </c>
      <c r="W28" s="98">
        <v>0</v>
      </c>
      <c r="X28" s="99">
        <v>0</v>
      </c>
      <c r="Y28" s="98">
        <v>0</v>
      </c>
      <c r="Z28" s="99">
        <v>0</v>
      </c>
      <c r="AA28" s="98">
        <v>0</v>
      </c>
      <c r="AB28" s="97"/>
      <c r="AC28" s="97"/>
      <c r="AD28" s="98">
        <v>0</v>
      </c>
      <c r="AE28" s="97"/>
      <c r="AF28" s="98">
        <v>0</v>
      </c>
      <c r="AG28" s="97"/>
      <c r="AH28" s="97"/>
      <c r="AI28" s="99">
        <v>0</v>
      </c>
      <c r="AJ28" s="97" t="s">
        <v>433</v>
      </c>
      <c r="AK28" s="97"/>
      <c r="AL28" s="97" t="s">
        <v>434</v>
      </c>
      <c r="AM28" s="97" t="s">
        <v>603</v>
      </c>
      <c r="AN28" s="97" t="s">
        <v>275</v>
      </c>
      <c r="AO28" s="97"/>
      <c r="AP28" s="97">
        <v>32878</v>
      </c>
      <c r="AQ28" s="97" t="s">
        <v>435</v>
      </c>
      <c r="AR28" s="109" t="s">
        <v>604</v>
      </c>
      <c r="AS28" s="97"/>
      <c r="AT28" s="97"/>
      <c r="AU28" s="99">
        <v>0</v>
      </c>
      <c r="AV28" s="97"/>
      <c r="AW28" s="97"/>
      <c r="AX28" s="99">
        <v>0</v>
      </c>
      <c r="AY28" s="108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 t="s">
        <v>419</v>
      </c>
      <c r="BK28" s="108">
        <v>42080</v>
      </c>
      <c r="BL28" s="97" t="s">
        <v>420</v>
      </c>
      <c r="BM28" s="99">
        <v>1</v>
      </c>
      <c r="BN28" s="99">
        <v>3705</v>
      </c>
    </row>
    <row r="29" spans="1:66" x14ac:dyDescent="0.2">
      <c r="A29" s="33" t="s">
        <v>113</v>
      </c>
      <c r="B29" s="97" t="s">
        <v>421</v>
      </c>
      <c r="C29" s="97" t="s">
        <v>323</v>
      </c>
      <c r="D29" s="108">
        <v>42080</v>
      </c>
      <c r="E29" s="97" t="s">
        <v>613</v>
      </c>
      <c r="F29" s="97" t="s">
        <v>596</v>
      </c>
      <c r="G29" s="98">
        <v>9</v>
      </c>
      <c r="H29" s="99">
        <v>2020.1</v>
      </c>
      <c r="I29" s="97"/>
      <c r="J29" s="97" t="s">
        <v>597</v>
      </c>
      <c r="K29" s="97"/>
      <c r="L29" s="97" t="s">
        <v>545</v>
      </c>
      <c r="M29" s="97" t="s">
        <v>598</v>
      </c>
      <c r="N29" s="97" t="s">
        <v>486</v>
      </c>
      <c r="O29" s="97" t="s">
        <v>599</v>
      </c>
      <c r="P29" s="97" t="s">
        <v>614</v>
      </c>
      <c r="Q29" s="98">
        <v>0</v>
      </c>
      <c r="R29" s="97" t="s">
        <v>615</v>
      </c>
      <c r="S29" s="110" t="s">
        <v>602</v>
      </c>
      <c r="T29" s="97" t="s">
        <v>267</v>
      </c>
      <c r="U29" s="98">
        <v>0</v>
      </c>
      <c r="V29" s="99">
        <v>0</v>
      </c>
      <c r="W29" s="98">
        <v>0</v>
      </c>
      <c r="X29" s="99">
        <v>0</v>
      </c>
      <c r="Y29" s="98">
        <v>0</v>
      </c>
      <c r="Z29" s="99">
        <v>0</v>
      </c>
      <c r="AA29" s="98">
        <v>0</v>
      </c>
      <c r="AB29" s="97"/>
      <c r="AC29" s="97"/>
      <c r="AD29" s="98">
        <v>0</v>
      </c>
      <c r="AE29" s="97"/>
      <c r="AF29" s="98">
        <v>0</v>
      </c>
      <c r="AG29" s="97"/>
      <c r="AH29" s="97"/>
      <c r="AI29" s="99">
        <v>0</v>
      </c>
      <c r="AJ29" s="97" t="s">
        <v>433</v>
      </c>
      <c r="AK29" s="97"/>
      <c r="AL29" s="97" t="s">
        <v>434</v>
      </c>
      <c r="AM29" s="97" t="s">
        <v>603</v>
      </c>
      <c r="AN29" s="97" t="s">
        <v>275</v>
      </c>
      <c r="AO29" s="97"/>
      <c r="AP29" s="97">
        <v>32879</v>
      </c>
      <c r="AQ29" s="97" t="s">
        <v>435</v>
      </c>
      <c r="AR29" s="109" t="s">
        <v>604</v>
      </c>
      <c r="AS29" s="97"/>
      <c r="AT29" s="97"/>
      <c r="AU29" s="99">
        <v>0</v>
      </c>
      <c r="AV29" s="97"/>
      <c r="AW29" s="97"/>
      <c r="AX29" s="99">
        <v>0</v>
      </c>
      <c r="AY29" s="108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 t="s">
        <v>419</v>
      </c>
      <c r="BK29" s="108">
        <v>42080</v>
      </c>
      <c r="BL29" s="97" t="s">
        <v>420</v>
      </c>
      <c r="BM29" s="99">
        <v>1</v>
      </c>
      <c r="BN29" s="99">
        <v>2020.1</v>
      </c>
    </row>
    <row r="30" spans="1:66" x14ac:dyDescent="0.2">
      <c r="A30" s="33" t="s">
        <v>113</v>
      </c>
      <c r="B30" s="97" t="s">
        <v>421</v>
      </c>
      <c r="C30" s="97" t="s">
        <v>323</v>
      </c>
      <c r="D30" s="108">
        <v>42080</v>
      </c>
      <c r="E30" s="97" t="s">
        <v>616</v>
      </c>
      <c r="F30" s="97" t="s">
        <v>596</v>
      </c>
      <c r="G30" s="98">
        <v>9</v>
      </c>
      <c r="H30" s="99">
        <v>2020.1</v>
      </c>
      <c r="I30" s="97"/>
      <c r="J30" s="97" t="s">
        <v>597</v>
      </c>
      <c r="K30" s="97"/>
      <c r="L30" s="97" t="s">
        <v>460</v>
      </c>
      <c r="M30" s="97" t="s">
        <v>610</v>
      </c>
      <c r="N30" s="97" t="s">
        <v>486</v>
      </c>
      <c r="O30" s="97" t="s">
        <v>599</v>
      </c>
      <c r="P30" s="97" t="s">
        <v>617</v>
      </c>
      <c r="Q30" s="98">
        <v>0</v>
      </c>
      <c r="R30" s="97" t="s">
        <v>618</v>
      </c>
      <c r="S30" s="110" t="s">
        <v>602</v>
      </c>
      <c r="T30" s="97" t="s">
        <v>267</v>
      </c>
      <c r="U30" s="98">
        <v>0</v>
      </c>
      <c r="V30" s="99">
        <v>0</v>
      </c>
      <c r="W30" s="98">
        <v>0</v>
      </c>
      <c r="X30" s="99">
        <v>0</v>
      </c>
      <c r="Y30" s="98">
        <v>0</v>
      </c>
      <c r="Z30" s="99">
        <v>0</v>
      </c>
      <c r="AA30" s="98">
        <v>0</v>
      </c>
      <c r="AB30" s="97"/>
      <c r="AC30" s="97"/>
      <c r="AD30" s="98">
        <v>0</v>
      </c>
      <c r="AE30" s="97"/>
      <c r="AF30" s="98">
        <v>0</v>
      </c>
      <c r="AG30" s="97"/>
      <c r="AH30" s="97"/>
      <c r="AI30" s="99">
        <v>0</v>
      </c>
      <c r="AJ30" s="97" t="s">
        <v>433</v>
      </c>
      <c r="AK30" s="97"/>
      <c r="AL30" s="97" t="s">
        <v>434</v>
      </c>
      <c r="AM30" s="97" t="s">
        <v>603</v>
      </c>
      <c r="AN30" s="97" t="s">
        <v>275</v>
      </c>
      <c r="AO30" s="97"/>
      <c r="AP30" s="97">
        <v>32880</v>
      </c>
      <c r="AQ30" s="97" t="s">
        <v>435</v>
      </c>
      <c r="AR30" s="109" t="s">
        <v>604</v>
      </c>
      <c r="AS30" s="97"/>
      <c r="AT30" s="97"/>
      <c r="AU30" s="99">
        <v>0</v>
      </c>
      <c r="AV30" s="97"/>
      <c r="AW30" s="97"/>
      <c r="AX30" s="99">
        <v>0</v>
      </c>
      <c r="AY30" s="108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 t="s">
        <v>419</v>
      </c>
      <c r="BK30" s="108">
        <v>42080</v>
      </c>
      <c r="BL30" s="97" t="s">
        <v>420</v>
      </c>
      <c r="BM30" s="99">
        <v>1</v>
      </c>
      <c r="BN30" s="99">
        <v>2020.1</v>
      </c>
    </row>
    <row r="31" spans="1:66" x14ac:dyDescent="0.2">
      <c r="A31" s="33" t="s">
        <v>113</v>
      </c>
      <c r="B31" s="97" t="s">
        <v>421</v>
      </c>
      <c r="C31" s="97" t="s">
        <v>323</v>
      </c>
      <c r="D31" s="108">
        <v>42080</v>
      </c>
      <c r="E31" s="97" t="s">
        <v>619</v>
      </c>
      <c r="F31" s="97" t="s">
        <v>596</v>
      </c>
      <c r="G31" s="98">
        <v>9</v>
      </c>
      <c r="H31" s="99">
        <v>2020.1</v>
      </c>
      <c r="I31" s="97"/>
      <c r="J31" s="97" t="s">
        <v>620</v>
      </c>
      <c r="K31" s="97"/>
      <c r="L31" s="97" t="s">
        <v>530</v>
      </c>
      <c r="M31" s="97" t="s">
        <v>621</v>
      </c>
      <c r="N31" s="97" t="s">
        <v>486</v>
      </c>
      <c r="O31" s="97" t="s">
        <v>599</v>
      </c>
      <c r="P31" s="97" t="s">
        <v>622</v>
      </c>
      <c r="Q31" s="98">
        <v>0</v>
      </c>
      <c r="R31" s="97" t="s">
        <v>623</v>
      </c>
      <c r="S31" s="110" t="s">
        <v>602</v>
      </c>
      <c r="T31" s="97" t="s">
        <v>267</v>
      </c>
      <c r="U31" s="98">
        <v>0</v>
      </c>
      <c r="V31" s="99">
        <v>0</v>
      </c>
      <c r="W31" s="98">
        <v>0</v>
      </c>
      <c r="X31" s="99">
        <v>0</v>
      </c>
      <c r="Y31" s="98">
        <v>0</v>
      </c>
      <c r="Z31" s="99">
        <v>0</v>
      </c>
      <c r="AA31" s="98">
        <v>0</v>
      </c>
      <c r="AB31" s="97"/>
      <c r="AC31" s="97"/>
      <c r="AD31" s="98">
        <v>0</v>
      </c>
      <c r="AE31" s="97"/>
      <c r="AF31" s="98">
        <v>0</v>
      </c>
      <c r="AG31" s="97"/>
      <c r="AH31" s="97"/>
      <c r="AI31" s="99">
        <v>0</v>
      </c>
      <c r="AJ31" s="97" t="s">
        <v>433</v>
      </c>
      <c r="AK31" s="97"/>
      <c r="AL31" s="97" t="s">
        <v>434</v>
      </c>
      <c r="AM31" s="97" t="s">
        <v>603</v>
      </c>
      <c r="AN31" s="97" t="s">
        <v>275</v>
      </c>
      <c r="AO31" s="97"/>
      <c r="AP31" s="97">
        <v>32881</v>
      </c>
      <c r="AQ31" s="97" t="s">
        <v>435</v>
      </c>
      <c r="AR31" s="109" t="s">
        <v>604</v>
      </c>
      <c r="AS31" s="97"/>
      <c r="AT31" s="97"/>
      <c r="AU31" s="99">
        <v>0</v>
      </c>
      <c r="AV31" s="97"/>
      <c r="AW31" s="97"/>
      <c r="AX31" s="99">
        <v>0</v>
      </c>
      <c r="AY31" s="108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 t="s">
        <v>419</v>
      </c>
      <c r="BK31" s="108">
        <v>42080</v>
      </c>
      <c r="BL31" s="97" t="s">
        <v>420</v>
      </c>
      <c r="BM31" s="99">
        <v>1</v>
      </c>
      <c r="BN31" s="99">
        <v>2020.1</v>
      </c>
    </row>
    <row r="32" spans="1:66" x14ac:dyDescent="0.2">
      <c r="A32" s="33" t="s">
        <v>113</v>
      </c>
      <c r="B32" s="97" t="s">
        <v>421</v>
      </c>
      <c r="C32" s="97" t="s">
        <v>323</v>
      </c>
      <c r="D32" s="108">
        <v>42080</v>
      </c>
      <c r="E32" s="97" t="s">
        <v>624</v>
      </c>
      <c r="F32" s="97" t="s">
        <v>482</v>
      </c>
      <c r="G32" s="98">
        <v>9</v>
      </c>
      <c r="H32" s="99">
        <v>-2020.1</v>
      </c>
      <c r="I32" s="97"/>
      <c r="J32" s="97" t="s">
        <v>625</v>
      </c>
      <c r="K32" s="97" t="s">
        <v>484</v>
      </c>
      <c r="L32" s="97" t="s">
        <v>545</v>
      </c>
      <c r="M32" s="97" t="s">
        <v>626</v>
      </c>
      <c r="N32" s="97" t="s">
        <v>486</v>
      </c>
      <c r="O32" s="97" t="s">
        <v>487</v>
      </c>
      <c r="P32" s="97" t="s">
        <v>627</v>
      </c>
      <c r="Q32" s="98">
        <v>0</v>
      </c>
      <c r="R32" s="97" t="s">
        <v>628</v>
      </c>
      <c r="S32" s="110" t="s">
        <v>629</v>
      </c>
      <c r="T32" s="97" t="s">
        <v>267</v>
      </c>
      <c r="U32" s="98">
        <v>0</v>
      </c>
      <c r="V32" s="99">
        <v>0</v>
      </c>
      <c r="W32" s="98">
        <v>0</v>
      </c>
      <c r="X32" s="99">
        <v>0</v>
      </c>
      <c r="Y32" s="98">
        <v>0</v>
      </c>
      <c r="Z32" s="99">
        <v>0</v>
      </c>
      <c r="AA32" s="98">
        <v>0</v>
      </c>
      <c r="AB32" s="97"/>
      <c r="AC32" s="97"/>
      <c r="AD32" s="98">
        <v>0</v>
      </c>
      <c r="AE32" s="97"/>
      <c r="AF32" s="98">
        <v>0</v>
      </c>
      <c r="AG32" s="97"/>
      <c r="AH32" s="97"/>
      <c r="AI32" s="99">
        <v>0</v>
      </c>
      <c r="AJ32" s="97" t="s">
        <v>433</v>
      </c>
      <c r="AK32" s="97"/>
      <c r="AL32" s="97" t="s">
        <v>434</v>
      </c>
      <c r="AM32" s="97" t="s">
        <v>630</v>
      </c>
      <c r="AN32" s="97" t="s">
        <v>275</v>
      </c>
      <c r="AO32" s="97"/>
      <c r="AP32" s="97">
        <v>32864</v>
      </c>
      <c r="AQ32" s="97" t="s">
        <v>435</v>
      </c>
      <c r="AR32" s="109" t="s">
        <v>631</v>
      </c>
      <c r="AS32" s="97"/>
      <c r="AT32" s="97"/>
      <c r="AU32" s="99">
        <v>0</v>
      </c>
      <c r="AV32" s="97"/>
      <c r="AW32" s="97"/>
      <c r="AX32" s="99">
        <v>0</v>
      </c>
      <c r="AY32" s="108"/>
      <c r="AZ32" s="97" t="s">
        <v>549</v>
      </c>
      <c r="BA32" s="97"/>
      <c r="BB32" s="97"/>
      <c r="BC32" s="97"/>
      <c r="BD32" s="97"/>
      <c r="BE32" s="97"/>
      <c r="BF32" s="97"/>
      <c r="BG32" s="97"/>
      <c r="BH32" s="97"/>
      <c r="BI32" s="97"/>
      <c r="BJ32" s="97" t="s">
        <v>419</v>
      </c>
      <c r="BK32" s="108">
        <v>42080</v>
      </c>
      <c r="BL32" s="97" t="s">
        <v>420</v>
      </c>
      <c r="BM32" s="99">
        <v>1</v>
      </c>
      <c r="BN32" s="99">
        <v>-2020.1</v>
      </c>
    </row>
    <row r="33" spans="1:66" x14ac:dyDescent="0.2">
      <c r="A33" s="33" t="s">
        <v>113</v>
      </c>
      <c r="B33" s="97" t="s">
        <v>421</v>
      </c>
      <c r="C33" s="97" t="s">
        <v>323</v>
      </c>
      <c r="D33" s="108">
        <v>42080</v>
      </c>
      <c r="E33" s="97" t="s">
        <v>632</v>
      </c>
      <c r="F33" s="97" t="s">
        <v>482</v>
      </c>
      <c r="G33" s="98">
        <v>9</v>
      </c>
      <c r="H33" s="99">
        <v>-2020.1</v>
      </c>
      <c r="I33" s="97"/>
      <c r="J33" s="97" t="s">
        <v>633</v>
      </c>
      <c r="K33" s="97" t="s">
        <v>484</v>
      </c>
      <c r="L33" s="97" t="s">
        <v>460</v>
      </c>
      <c r="M33" s="97" t="s">
        <v>634</v>
      </c>
      <c r="N33" s="97" t="s">
        <v>486</v>
      </c>
      <c r="O33" s="97" t="s">
        <v>487</v>
      </c>
      <c r="P33" s="97" t="s">
        <v>635</v>
      </c>
      <c r="Q33" s="98">
        <v>0</v>
      </c>
      <c r="R33" s="97" t="s">
        <v>636</v>
      </c>
      <c r="S33" s="110" t="s">
        <v>629</v>
      </c>
      <c r="T33" s="97" t="s">
        <v>267</v>
      </c>
      <c r="U33" s="98">
        <v>0</v>
      </c>
      <c r="V33" s="99">
        <v>0</v>
      </c>
      <c r="W33" s="98">
        <v>0</v>
      </c>
      <c r="X33" s="99">
        <v>0</v>
      </c>
      <c r="Y33" s="98">
        <v>0</v>
      </c>
      <c r="Z33" s="99">
        <v>0</v>
      </c>
      <c r="AA33" s="98">
        <v>0</v>
      </c>
      <c r="AB33" s="97"/>
      <c r="AC33" s="97"/>
      <c r="AD33" s="98">
        <v>0</v>
      </c>
      <c r="AE33" s="97"/>
      <c r="AF33" s="98">
        <v>0</v>
      </c>
      <c r="AG33" s="97"/>
      <c r="AH33" s="97"/>
      <c r="AI33" s="99">
        <v>0</v>
      </c>
      <c r="AJ33" s="97" t="s">
        <v>433</v>
      </c>
      <c r="AK33" s="97"/>
      <c r="AL33" s="97" t="s">
        <v>434</v>
      </c>
      <c r="AM33" s="97" t="s">
        <v>630</v>
      </c>
      <c r="AN33" s="97" t="s">
        <v>275</v>
      </c>
      <c r="AO33" s="97"/>
      <c r="AP33" s="97">
        <v>32865</v>
      </c>
      <c r="AQ33" s="97" t="s">
        <v>435</v>
      </c>
      <c r="AR33" s="109" t="s">
        <v>631</v>
      </c>
      <c r="AS33" s="97"/>
      <c r="AT33" s="97"/>
      <c r="AU33" s="99">
        <v>0</v>
      </c>
      <c r="AV33" s="97"/>
      <c r="AW33" s="97"/>
      <c r="AX33" s="99">
        <v>0</v>
      </c>
      <c r="AY33" s="108"/>
      <c r="AZ33" s="97" t="s">
        <v>543</v>
      </c>
      <c r="BA33" s="97"/>
      <c r="BB33" s="97"/>
      <c r="BC33" s="97"/>
      <c r="BD33" s="97"/>
      <c r="BE33" s="97"/>
      <c r="BF33" s="97"/>
      <c r="BG33" s="97"/>
      <c r="BH33" s="97"/>
      <c r="BI33" s="97"/>
      <c r="BJ33" s="97" t="s">
        <v>419</v>
      </c>
      <c r="BK33" s="108">
        <v>42080</v>
      </c>
      <c r="BL33" s="97" t="s">
        <v>420</v>
      </c>
      <c r="BM33" s="99">
        <v>1</v>
      </c>
      <c r="BN33" s="99">
        <v>-2020.1</v>
      </c>
    </row>
    <row r="34" spans="1:66" x14ac:dyDescent="0.2">
      <c r="A34" s="33" t="s">
        <v>113</v>
      </c>
      <c r="B34" s="97" t="s">
        <v>421</v>
      </c>
      <c r="C34" s="97" t="s">
        <v>323</v>
      </c>
      <c r="D34" s="108">
        <v>42080</v>
      </c>
      <c r="E34" s="97" t="s">
        <v>637</v>
      </c>
      <c r="F34" s="97" t="s">
        <v>482</v>
      </c>
      <c r="G34" s="98">
        <v>9</v>
      </c>
      <c r="H34" s="99">
        <v>-2020.1</v>
      </c>
      <c r="I34" s="97"/>
      <c r="J34" s="97" t="s">
        <v>633</v>
      </c>
      <c r="K34" s="97" t="s">
        <v>484</v>
      </c>
      <c r="L34" s="97" t="s">
        <v>530</v>
      </c>
      <c r="M34" s="97" t="s">
        <v>638</v>
      </c>
      <c r="N34" s="97" t="s">
        <v>486</v>
      </c>
      <c r="O34" s="97" t="s">
        <v>487</v>
      </c>
      <c r="P34" s="97" t="s">
        <v>639</v>
      </c>
      <c r="Q34" s="98">
        <v>0</v>
      </c>
      <c r="R34" s="97" t="s">
        <v>640</v>
      </c>
      <c r="S34" s="110" t="s">
        <v>629</v>
      </c>
      <c r="T34" s="97" t="s">
        <v>267</v>
      </c>
      <c r="U34" s="98">
        <v>0</v>
      </c>
      <c r="V34" s="99">
        <v>0</v>
      </c>
      <c r="W34" s="98">
        <v>0</v>
      </c>
      <c r="X34" s="99">
        <v>0</v>
      </c>
      <c r="Y34" s="98">
        <v>0</v>
      </c>
      <c r="Z34" s="99">
        <v>0</v>
      </c>
      <c r="AA34" s="98">
        <v>0</v>
      </c>
      <c r="AB34" s="97"/>
      <c r="AC34" s="97"/>
      <c r="AD34" s="98">
        <v>0</v>
      </c>
      <c r="AE34" s="97"/>
      <c r="AF34" s="98">
        <v>0</v>
      </c>
      <c r="AG34" s="97"/>
      <c r="AH34" s="97"/>
      <c r="AI34" s="99">
        <v>0</v>
      </c>
      <c r="AJ34" s="97" t="s">
        <v>433</v>
      </c>
      <c r="AK34" s="97"/>
      <c r="AL34" s="97" t="s">
        <v>434</v>
      </c>
      <c r="AM34" s="97" t="s">
        <v>630</v>
      </c>
      <c r="AN34" s="97" t="s">
        <v>275</v>
      </c>
      <c r="AO34" s="97"/>
      <c r="AP34" s="97">
        <v>32866</v>
      </c>
      <c r="AQ34" s="97" t="s">
        <v>435</v>
      </c>
      <c r="AR34" s="109" t="s">
        <v>631</v>
      </c>
      <c r="AS34" s="97"/>
      <c r="AT34" s="97"/>
      <c r="AU34" s="99">
        <v>0</v>
      </c>
      <c r="AV34" s="97"/>
      <c r="AW34" s="97"/>
      <c r="AX34" s="99">
        <v>0</v>
      </c>
      <c r="AY34" s="108"/>
      <c r="AZ34" s="97" t="s">
        <v>500</v>
      </c>
      <c r="BA34" s="97"/>
      <c r="BB34" s="97"/>
      <c r="BC34" s="97"/>
      <c r="BD34" s="97"/>
      <c r="BE34" s="97"/>
      <c r="BF34" s="97"/>
      <c r="BG34" s="97"/>
      <c r="BH34" s="97"/>
      <c r="BI34" s="97"/>
      <c r="BJ34" s="97" t="s">
        <v>419</v>
      </c>
      <c r="BK34" s="108">
        <v>42080</v>
      </c>
      <c r="BL34" s="97" t="s">
        <v>420</v>
      </c>
      <c r="BM34" s="99">
        <v>1</v>
      </c>
      <c r="BN34" s="99">
        <v>-2020.1</v>
      </c>
    </row>
    <row r="35" spans="1:66" x14ac:dyDescent="0.2">
      <c r="A35" s="33" t="s">
        <v>113</v>
      </c>
      <c r="B35" s="97" t="s">
        <v>421</v>
      </c>
      <c r="C35" s="97" t="s">
        <v>323</v>
      </c>
      <c r="D35" s="108">
        <v>41943</v>
      </c>
      <c r="E35" s="109" t="s">
        <v>641</v>
      </c>
      <c r="F35" s="97" t="s">
        <v>430</v>
      </c>
      <c r="G35" s="98">
        <v>10</v>
      </c>
      <c r="H35" s="99">
        <v>764.2</v>
      </c>
      <c r="I35" s="97"/>
      <c r="J35" s="97" t="s">
        <v>642</v>
      </c>
      <c r="K35" s="97" t="s">
        <v>643</v>
      </c>
      <c r="L35" s="97" t="s">
        <v>473</v>
      </c>
      <c r="M35" s="97" t="s">
        <v>644</v>
      </c>
      <c r="N35" s="97" t="s">
        <v>431</v>
      </c>
      <c r="O35" s="97" t="s">
        <v>432</v>
      </c>
      <c r="P35" s="97" t="s">
        <v>645</v>
      </c>
      <c r="Q35" s="98">
        <v>0</v>
      </c>
      <c r="R35" s="97" t="s">
        <v>646</v>
      </c>
      <c r="S35" s="110" t="s">
        <v>647</v>
      </c>
      <c r="T35" s="97" t="s">
        <v>267</v>
      </c>
      <c r="U35" s="98">
        <v>0</v>
      </c>
      <c r="V35" s="99">
        <v>0</v>
      </c>
      <c r="W35" s="98">
        <v>0</v>
      </c>
      <c r="X35" s="99">
        <v>0</v>
      </c>
      <c r="Y35" s="98">
        <v>0</v>
      </c>
      <c r="Z35" s="99">
        <v>0</v>
      </c>
      <c r="AA35" s="98">
        <v>0</v>
      </c>
      <c r="AB35" s="97"/>
      <c r="AC35" s="97"/>
      <c r="AD35" s="98">
        <v>0</v>
      </c>
      <c r="AE35" s="97"/>
      <c r="AF35" s="98">
        <v>0</v>
      </c>
      <c r="AG35" s="97"/>
      <c r="AH35" s="97"/>
      <c r="AI35" s="99">
        <v>0</v>
      </c>
      <c r="AJ35" s="97" t="s">
        <v>433</v>
      </c>
      <c r="AK35" s="97"/>
      <c r="AL35" s="97" t="s">
        <v>434</v>
      </c>
      <c r="AM35" s="97" t="s">
        <v>648</v>
      </c>
      <c r="AN35" s="97" t="s">
        <v>275</v>
      </c>
      <c r="AO35" s="97"/>
      <c r="AP35" s="97">
        <v>33348</v>
      </c>
      <c r="AQ35" s="97" t="s">
        <v>435</v>
      </c>
      <c r="AR35" s="109" t="s">
        <v>649</v>
      </c>
      <c r="AS35" s="97"/>
      <c r="AT35" s="97"/>
      <c r="AU35" s="99">
        <v>0</v>
      </c>
      <c r="AV35" s="97"/>
      <c r="AW35" s="97"/>
      <c r="AX35" s="99">
        <v>0</v>
      </c>
      <c r="AY35" s="108"/>
      <c r="AZ35" s="97"/>
      <c r="BA35" s="97"/>
      <c r="BB35" s="97"/>
      <c r="BC35" s="97"/>
      <c r="BD35" s="97"/>
      <c r="BE35" s="97"/>
      <c r="BF35" s="97"/>
      <c r="BG35" s="97"/>
      <c r="BH35" s="97"/>
      <c r="BI35" s="97" t="s">
        <v>267</v>
      </c>
      <c r="BJ35" s="97" t="s">
        <v>419</v>
      </c>
      <c r="BK35" s="108">
        <v>42114</v>
      </c>
      <c r="BL35" s="97" t="s">
        <v>420</v>
      </c>
      <c r="BM35" s="99">
        <v>1</v>
      </c>
      <c r="BN35" s="99">
        <v>764.2</v>
      </c>
    </row>
    <row r="36" spans="1:66" x14ac:dyDescent="0.2">
      <c r="A36" s="33" t="s">
        <v>113</v>
      </c>
      <c r="B36" s="97" t="s">
        <v>421</v>
      </c>
      <c r="C36" s="97" t="s">
        <v>323</v>
      </c>
      <c r="D36" s="108">
        <v>42132</v>
      </c>
      <c r="E36" s="109" t="s">
        <v>659</v>
      </c>
      <c r="F36" s="97" t="s">
        <v>443</v>
      </c>
      <c r="G36" s="98">
        <v>11</v>
      </c>
      <c r="H36" s="99">
        <v>1747.56</v>
      </c>
      <c r="I36" s="97"/>
      <c r="J36" s="97" t="s">
        <v>660</v>
      </c>
      <c r="K36" s="97" t="s">
        <v>661</v>
      </c>
      <c r="L36" s="97" t="s">
        <v>473</v>
      </c>
      <c r="M36" s="97" t="s">
        <v>662</v>
      </c>
      <c r="N36" s="97" t="s">
        <v>431</v>
      </c>
      <c r="O36" s="97" t="s">
        <v>444</v>
      </c>
      <c r="P36" s="97" t="s">
        <v>663</v>
      </c>
      <c r="Q36" s="98">
        <v>0</v>
      </c>
      <c r="R36" s="97" t="s">
        <v>664</v>
      </c>
      <c r="S36" s="110" t="s">
        <v>665</v>
      </c>
      <c r="T36" s="97" t="s">
        <v>267</v>
      </c>
      <c r="U36" s="98">
        <v>0</v>
      </c>
      <c r="V36" s="99">
        <v>0</v>
      </c>
      <c r="W36" s="98">
        <v>0</v>
      </c>
      <c r="X36" s="99">
        <v>0</v>
      </c>
      <c r="Y36" s="98">
        <v>0</v>
      </c>
      <c r="Z36" s="99">
        <v>0</v>
      </c>
      <c r="AA36" s="98">
        <v>0</v>
      </c>
      <c r="AB36" s="97" t="s">
        <v>445</v>
      </c>
      <c r="AC36" s="97" t="s">
        <v>478</v>
      </c>
      <c r="AD36" s="98">
        <v>8</v>
      </c>
      <c r="AE36" s="97"/>
      <c r="AF36" s="98">
        <v>0</v>
      </c>
      <c r="AG36" s="97"/>
      <c r="AH36" s="97"/>
      <c r="AI36" s="99">
        <v>0</v>
      </c>
      <c r="AJ36" s="97" t="s">
        <v>433</v>
      </c>
      <c r="AK36" s="97"/>
      <c r="AL36" s="97" t="s">
        <v>434</v>
      </c>
      <c r="AM36" s="97" t="s">
        <v>666</v>
      </c>
      <c r="AN36" s="97" t="s">
        <v>275</v>
      </c>
      <c r="AO36" s="97"/>
      <c r="AP36" s="97">
        <v>33636</v>
      </c>
      <c r="AQ36" s="97" t="s">
        <v>435</v>
      </c>
      <c r="AR36" s="109" t="s">
        <v>658</v>
      </c>
      <c r="AS36" s="97"/>
      <c r="AT36" s="97"/>
      <c r="AU36" s="99">
        <v>0</v>
      </c>
      <c r="AV36" s="97" t="s">
        <v>446</v>
      </c>
      <c r="AW36" s="97" t="s">
        <v>283</v>
      </c>
      <c r="AX36" s="99">
        <v>0</v>
      </c>
      <c r="AY36" s="108"/>
      <c r="AZ36" s="97"/>
      <c r="BA36" s="97"/>
      <c r="BB36" s="97"/>
      <c r="BC36" s="97"/>
      <c r="BD36" s="97"/>
      <c r="BE36" s="97"/>
      <c r="BF36" s="97"/>
      <c r="BG36" s="97"/>
      <c r="BH36" s="97"/>
      <c r="BI36" s="97" t="s">
        <v>267</v>
      </c>
      <c r="BJ36" s="97" t="s">
        <v>419</v>
      </c>
      <c r="BK36" s="108">
        <v>42136</v>
      </c>
      <c r="BL36" s="97" t="s">
        <v>420</v>
      </c>
      <c r="BM36" s="99">
        <v>1</v>
      </c>
      <c r="BN36" s="99">
        <v>1747.56</v>
      </c>
    </row>
    <row r="37" spans="1:66" x14ac:dyDescent="0.2">
      <c r="A37" s="33" t="s">
        <v>113</v>
      </c>
      <c r="B37" s="97" t="s">
        <v>421</v>
      </c>
      <c r="C37" s="97" t="s">
        <v>323</v>
      </c>
      <c r="D37" s="108">
        <v>42132</v>
      </c>
      <c r="E37" s="109" t="s">
        <v>659</v>
      </c>
      <c r="F37" s="97" t="s">
        <v>443</v>
      </c>
      <c r="G37" s="98">
        <v>11</v>
      </c>
      <c r="H37" s="99">
        <v>479.95</v>
      </c>
      <c r="I37" s="97"/>
      <c r="J37" s="97" t="s">
        <v>660</v>
      </c>
      <c r="K37" s="97" t="s">
        <v>661</v>
      </c>
      <c r="L37" s="97" t="s">
        <v>473</v>
      </c>
      <c r="M37" s="97" t="s">
        <v>662</v>
      </c>
      <c r="N37" s="97" t="s">
        <v>431</v>
      </c>
      <c r="O37" s="97" t="s">
        <v>444</v>
      </c>
      <c r="P37" s="97" t="s">
        <v>663</v>
      </c>
      <c r="Q37" s="98">
        <v>0</v>
      </c>
      <c r="R37" s="97" t="s">
        <v>664</v>
      </c>
      <c r="S37" s="110" t="s">
        <v>665</v>
      </c>
      <c r="T37" s="97" t="s">
        <v>267</v>
      </c>
      <c r="U37" s="98">
        <v>0</v>
      </c>
      <c r="V37" s="99">
        <v>0</v>
      </c>
      <c r="W37" s="98">
        <v>0</v>
      </c>
      <c r="X37" s="99">
        <v>0</v>
      </c>
      <c r="Y37" s="98">
        <v>0</v>
      </c>
      <c r="Z37" s="99">
        <v>0</v>
      </c>
      <c r="AA37" s="98">
        <v>0</v>
      </c>
      <c r="AB37" s="97" t="s">
        <v>445</v>
      </c>
      <c r="AC37" s="97" t="s">
        <v>478</v>
      </c>
      <c r="AD37" s="98">
        <v>8</v>
      </c>
      <c r="AE37" s="97"/>
      <c r="AF37" s="98">
        <v>0</v>
      </c>
      <c r="AG37" s="97"/>
      <c r="AH37" s="97"/>
      <c r="AI37" s="99">
        <v>0</v>
      </c>
      <c r="AJ37" s="97" t="s">
        <v>433</v>
      </c>
      <c r="AK37" s="97"/>
      <c r="AL37" s="97" t="s">
        <v>434</v>
      </c>
      <c r="AM37" s="97" t="s">
        <v>666</v>
      </c>
      <c r="AN37" s="97" t="s">
        <v>275</v>
      </c>
      <c r="AO37" s="97"/>
      <c r="AP37" s="97">
        <v>33636</v>
      </c>
      <c r="AQ37" s="97" t="s">
        <v>435</v>
      </c>
      <c r="AR37" s="109" t="s">
        <v>658</v>
      </c>
      <c r="AS37" s="97"/>
      <c r="AT37" s="97"/>
      <c r="AU37" s="99">
        <v>0</v>
      </c>
      <c r="AV37" s="97" t="s">
        <v>446</v>
      </c>
      <c r="AW37" s="97" t="s">
        <v>283</v>
      </c>
      <c r="AX37" s="99">
        <v>0</v>
      </c>
      <c r="AY37" s="108"/>
      <c r="AZ37" s="97"/>
      <c r="BA37" s="97"/>
      <c r="BB37" s="97"/>
      <c r="BC37" s="97"/>
      <c r="BD37" s="97"/>
      <c r="BE37" s="97"/>
      <c r="BF37" s="97"/>
      <c r="BG37" s="97"/>
      <c r="BH37" s="97"/>
      <c r="BI37" s="97" t="s">
        <v>267</v>
      </c>
      <c r="BJ37" s="97" t="s">
        <v>419</v>
      </c>
      <c r="BK37" s="108">
        <v>42136</v>
      </c>
      <c r="BL37" s="97" t="s">
        <v>420</v>
      </c>
      <c r="BM37" s="99">
        <v>1</v>
      </c>
      <c r="BN37" s="99">
        <v>479.95</v>
      </c>
    </row>
    <row r="38" spans="1:66" x14ac:dyDescent="0.2">
      <c r="A38" s="33" t="s">
        <v>113</v>
      </c>
      <c r="B38" s="97" t="s">
        <v>421</v>
      </c>
      <c r="C38" s="97" t="s">
        <v>323</v>
      </c>
      <c r="D38" s="108">
        <v>42094</v>
      </c>
      <c r="E38" s="109" t="s">
        <v>675</v>
      </c>
      <c r="F38" s="97" t="s">
        <v>443</v>
      </c>
      <c r="G38" s="98">
        <v>12</v>
      </c>
      <c r="H38" s="99">
        <v>2664.9</v>
      </c>
      <c r="I38" s="97"/>
      <c r="J38" s="97" t="s">
        <v>676</v>
      </c>
      <c r="K38" s="97" t="s">
        <v>677</v>
      </c>
      <c r="L38" s="97" t="s">
        <v>473</v>
      </c>
      <c r="M38" s="97" t="s">
        <v>678</v>
      </c>
      <c r="N38" s="97" t="s">
        <v>431</v>
      </c>
      <c r="O38" s="97" t="s">
        <v>444</v>
      </c>
      <c r="P38" s="97" t="s">
        <v>679</v>
      </c>
      <c r="Q38" s="98">
        <v>0</v>
      </c>
      <c r="R38" s="97" t="s">
        <v>680</v>
      </c>
      <c r="S38" s="110" t="s">
        <v>681</v>
      </c>
      <c r="T38" s="97" t="s">
        <v>267</v>
      </c>
      <c r="U38" s="98">
        <v>0</v>
      </c>
      <c r="V38" s="99">
        <v>0</v>
      </c>
      <c r="W38" s="98">
        <v>0</v>
      </c>
      <c r="X38" s="99">
        <v>0</v>
      </c>
      <c r="Y38" s="98">
        <v>0</v>
      </c>
      <c r="Z38" s="99">
        <v>0</v>
      </c>
      <c r="AA38" s="98">
        <v>0</v>
      </c>
      <c r="AB38" s="97" t="s">
        <v>445</v>
      </c>
      <c r="AC38" s="97" t="s">
        <v>478</v>
      </c>
      <c r="AD38" s="98">
        <v>10</v>
      </c>
      <c r="AE38" s="97"/>
      <c r="AF38" s="98">
        <v>0</v>
      </c>
      <c r="AG38" s="97"/>
      <c r="AH38" s="97"/>
      <c r="AI38" s="99">
        <v>0</v>
      </c>
      <c r="AJ38" s="97" t="s">
        <v>433</v>
      </c>
      <c r="AK38" s="97"/>
      <c r="AL38" s="97" t="s">
        <v>434</v>
      </c>
      <c r="AM38" s="97" t="s">
        <v>682</v>
      </c>
      <c r="AN38" s="97" t="s">
        <v>275</v>
      </c>
      <c r="AO38" s="97"/>
      <c r="AP38" s="97">
        <v>34076</v>
      </c>
      <c r="AQ38" s="97" t="s">
        <v>435</v>
      </c>
      <c r="AR38" s="109" t="s">
        <v>683</v>
      </c>
      <c r="AS38" s="97"/>
      <c r="AT38" s="97"/>
      <c r="AU38" s="99">
        <v>0</v>
      </c>
      <c r="AV38" s="97" t="s">
        <v>446</v>
      </c>
      <c r="AW38" s="97" t="s">
        <v>283</v>
      </c>
      <c r="AX38" s="99">
        <v>0</v>
      </c>
      <c r="AY38" s="108"/>
      <c r="AZ38" s="97"/>
      <c r="BA38" s="97"/>
      <c r="BB38" s="97"/>
      <c r="BC38" s="97"/>
      <c r="BD38" s="97"/>
      <c r="BE38" s="97"/>
      <c r="BF38" s="97"/>
      <c r="BG38" s="97"/>
      <c r="BH38" s="97"/>
      <c r="BI38" s="97" t="s">
        <v>267</v>
      </c>
      <c r="BJ38" s="97" t="s">
        <v>419</v>
      </c>
      <c r="BK38" s="108">
        <v>42171</v>
      </c>
      <c r="BL38" s="97" t="s">
        <v>420</v>
      </c>
      <c r="BM38" s="99">
        <v>1</v>
      </c>
      <c r="BN38" s="99">
        <v>2664.9</v>
      </c>
    </row>
    <row r="39" spans="1:66" x14ac:dyDescent="0.2">
      <c r="A39" s="33" t="s">
        <v>113</v>
      </c>
      <c r="B39" s="97" t="s">
        <v>421</v>
      </c>
      <c r="C39" s="97" t="s">
        <v>323</v>
      </c>
      <c r="D39" s="108">
        <v>42150</v>
      </c>
      <c r="E39" s="109" t="s">
        <v>684</v>
      </c>
      <c r="F39" s="97" t="s">
        <v>430</v>
      </c>
      <c r="G39" s="98">
        <v>12</v>
      </c>
      <c r="H39" s="99">
        <v>715.56</v>
      </c>
      <c r="I39" s="97"/>
      <c r="J39" s="97" t="s">
        <v>685</v>
      </c>
      <c r="K39" s="97" t="s">
        <v>686</v>
      </c>
      <c r="L39" s="97" t="s">
        <v>473</v>
      </c>
      <c r="M39" s="97" t="s">
        <v>687</v>
      </c>
      <c r="N39" s="97" t="s">
        <v>431</v>
      </c>
      <c r="O39" s="97" t="s">
        <v>432</v>
      </c>
      <c r="P39" s="97" t="s">
        <v>688</v>
      </c>
      <c r="Q39" s="98">
        <v>0</v>
      </c>
      <c r="R39" s="97" t="s">
        <v>689</v>
      </c>
      <c r="S39" s="110" t="s">
        <v>690</v>
      </c>
      <c r="T39" s="97" t="s">
        <v>267</v>
      </c>
      <c r="U39" s="98">
        <v>0</v>
      </c>
      <c r="V39" s="99">
        <v>0</v>
      </c>
      <c r="W39" s="98">
        <v>0</v>
      </c>
      <c r="X39" s="99">
        <v>0</v>
      </c>
      <c r="Y39" s="98">
        <v>0</v>
      </c>
      <c r="Z39" s="99">
        <v>0</v>
      </c>
      <c r="AA39" s="98">
        <v>0</v>
      </c>
      <c r="AB39" s="97"/>
      <c r="AC39" s="97"/>
      <c r="AD39" s="98">
        <v>0</v>
      </c>
      <c r="AE39" s="97"/>
      <c r="AF39" s="98">
        <v>0</v>
      </c>
      <c r="AG39" s="97"/>
      <c r="AH39" s="97"/>
      <c r="AI39" s="99">
        <v>0</v>
      </c>
      <c r="AJ39" s="97" t="s">
        <v>433</v>
      </c>
      <c r="AK39" s="97"/>
      <c r="AL39" s="97" t="s">
        <v>434</v>
      </c>
      <c r="AM39" s="97" t="s">
        <v>691</v>
      </c>
      <c r="AN39" s="97" t="s">
        <v>275</v>
      </c>
      <c r="AO39" s="97"/>
      <c r="AP39" s="97">
        <v>33935</v>
      </c>
      <c r="AQ39" s="97" t="s">
        <v>435</v>
      </c>
      <c r="AR39" s="109" t="s">
        <v>692</v>
      </c>
      <c r="AS39" s="97"/>
      <c r="AT39" s="97"/>
      <c r="AU39" s="99">
        <v>0</v>
      </c>
      <c r="AV39" s="97"/>
      <c r="AW39" s="97"/>
      <c r="AX39" s="99">
        <v>0</v>
      </c>
      <c r="AY39" s="108"/>
      <c r="AZ39" s="97"/>
      <c r="BA39" s="97"/>
      <c r="BB39" s="97"/>
      <c r="BC39" s="97"/>
      <c r="BD39" s="97"/>
      <c r="BE39" s="97"/>
      <c r="BF39" s="97"/>
      <c r="BG39" s="97"/>
      <c r="BH39" s="97"/>
      <c r="BI39" s="97" t="s">
        <v>267</v>
      </c>
      <c r="BJ39" s="97" t="s">
        <v>419</v>
      </c>
      <c r="BK39" s="108">
        <v>42158</v>
      </c>
      <c r="BL39" s="97" t="s">
        <v>420</v>
      </c>
      <c r="BM39" s="99">
        <v>1</v>
      </c>
      <c r="BN39" s="99">
        <v>715.56</v>
      </c>
    </row>
    <row r="40" spans="1:66" x14ac:dyDescent="0.2">
      <c r="A40" s="33" t="s">
        <v>113</v>
      </c>
      <c r="B40" s="97" t="s">
        <v>421</v>
      </c>
      <c r="C40" s="97" t="s">
        <v>323</v>
      </c>
      <c r="D40" s="108">
        <v>42153</v>
      </c>
      <c r="E40" s="109" t="s">
        <v>693</v>
      </c>
      <c r="F40" s="97" t="s">
        <v>443</v>
      </c>
      <c r="G40" s="98">
        <v>12</v>
      </c>
      <c r="H40" s="99">
        <v>777</v>
      </c>
      <c r="I40" s="97"/>
      <c r="J40" s="97" t="s">
        <v>694</v>
      </c>
      <c r="K40" s="97" t="s">
        <v>661</v>
      </c>
      <c r="L40" s="97" t="s">
        <v>473</v>
      </c>
      <c r="M40" s="97" t="s">
        <v>695</v>
      </c>
      <c r="N40" s="97" t="s">
        <v>431</v>
      </c>
      <c r="O40" s="97" t="s">
        <v>444</v>
      </c>
      <c r="P40" s="97" t="s">
        <v>696</v>
      </c>
      <c r="Q40" s="98">
        <v>0</v>
      </c>
      <c r="R40" s="97" t="s">
        <v>697</v>
      </c>
      <c r="S40" s="110" t="s">
        <v>698</v>
      </c>
      <c r="T40" s="97" t="s">
        <v>267</v>
      </c>
      <c r="U40" s="98">
        <v>0</v>
      </c>
      <c r="V40" s="99">
        <v>0</v>
      </c>
      <c r="W40" s="98">
        <v>0</v>
      </c>
      <c r="X40" s="99">
        <v>0</v>
      </c>
      <c r="Y40" s="98">
        <v>0</v>
      </c>
      <c r="Z40" s="99">
        <v>0</v>
      </c>
      <c r="AA40" s="98">
        <v>0</v>
      </c>
      <c r="AB40" s="97" t="s">
        <v>445</v>
      </c>
      <c r="AC40" s="97" t="s">
        <v>478</v>
      </c>
      <c r="AD40" s="98">
        <v>9</v>
      </c>
      <c r="AE40" s="97"/>
      <c r="AF40" s="98">
        <v>0</v>
      </c>
      <c r="AG40" s="97"/>
      <c r="AH40" s="97"/>
      <c r="AI40" s="99">
        <v>0</v>
      </c>
      <c r="AJ40" s="97" t="s">
        <v>433</v>
      </c>
      <c r="AK40" s="97"/>
      <c r="AL40" s="97" t="s">
        <v>434</v>
      </c>
      <c r="AM40" s="97" t="s">
        <v>699</v>
      </c>
      <c r="AN40" s="97" t="s">
        <v>275</v>
      </c>
      <c r="AO40" s="97"/>
      <c r="AP40" s="97">
        <v>34045</v>
      </c>
      <c r="AQ40" s="97" t="s">
        <v>435</v>
      </c>
      <c r="AR40" s="109" t="s">
        <v>700</v>
      </c>
      <c r="AS40" s="97"/>
      <c r="AT40" s="97"/>
      <c r="AU40" s="99">
        <v>0</v>
      </c>
      <c r="AV40" s="97" t="s">
        <v>446</v>
      </c>
      <c r="AW40" s="97" t="s">
        <v>283</v>
      </c>
      <c r="AX40" s="99">
        <v>0</v>
      </c>
      <c r="AY40" s="108"/>
      <c r="AZ40" s="97"/>
      <c r="BA40" s="97"/>
      <c r="BB40" s="97"/>
      <c r="BC40" s="97"/>
      <c r="BD40" s="97"/>
      <c r="BE40" s="97"/>
      <c r="BF40" s="97"/>
      <c r="BG40" s="97"/>
      <c r="BH40" s="97"/>
      <c r="BI40" s="97" t="s">
        <v>267</v>
      </c>
      <c r="BJ40" s="97" t="s">
        <v>419</v>
      </c>
      <c r="BK40" s="108">
        <v>42167</v>
      </c>
      <c r="BL40" s="97" t="s">
        <v>420</v>
      </c>
      <c r="BM40" s="99">
        <v>1</v>
      </c>
      <c r="BN40" s="99">
        <v>777</v>
      </c>
    </row>
    <row r="41" spans="1:66" x14ac:dyDescent="0.2">
      <c r="A41" s="33" t="s">
        <v>113</v>
      </c>
      <c r="B41" s="97" t="s">
        <v>421</v>
      </c>
      <c r="C41" s="97" t="s">
        <v>323</v>
      </c>
      <c r="D41" s="108">
        <v>42185</v>
      </c>
      <c r="E41" s="97" t="s">
        <v>735</v>
      </c>
      <c r="F41" s="97" t="s">
        <v>736</v>
      </c>
      <c r="G41" s="98">
        <v>12</v>
      </c>
      <c r="H41" s="99">
        <v>1160.0999999999999</v>
      </c>
      <c r="I41" s="97"/>
      <c r="J41" s="97" t="s">
        <v>743</v>
      </c>
      <c r="K41" s="97" t="s">
        <v>478</v>
      </c>
      <c r="L41" s="97" t="s">
        <v>744</v>
      </c>
      <c r="M41" s="97" t="s">
        <v>745</v>
      </c>
      <c r="N41" s="97" t="s">
        <v>139</v>
      </c>
      <c r="O41" s="97" t="s">
        <v>737</v>
      </c>
      <c r="P41" s="97" t="s">
        <v>738</v>
      </c>
      <c r="Q41" s="98">
        <v>0</v>
      </c>
      <c r="R41" s="97" t="s">
        <v>739</v>
      </c>
      <c r="S41" s="110" t="s">
        <v>740</v>
      </c>
      <c r="T41" s="97" t="s">
        <v>267</v>
      </c>
      <c r="U41" s="98">
        <v>0</v>
      </c>
      <c r="V41" s="99">
        <v>0</v>
      </c>
      <c r="W41" s="98">
        <v>0</v>
      </c>
      <c r="X41" s="99">
        <v>0</v>
      </c>
      <c r="Y41" s="98">
        <v>0</v>
      </c>
      <c r="Z41" s="99">
        <v>0</v>
      </c>
      <c r="AA41" s="98">
        <v>0</v>
      </c>
      <c r="AB41" s="97"/>
      <c r="AC41" s="97"/>
      <c r="AD41" s="98">
        <v>0</v>
      </c>
      <c r="AE41" s="97"/>
      <c r="AF41" s="98">
        <v>0</v>
      </c>
      <c r="AG41" s="97"/>
      <c r="AH41" s="97"/>
      <c r="AI41" s="99">
        <v>0</v>
      </c>
      <c r="AJ41" s="97"/>
      <c r="AK41" s="97"/>
      <c r="AL41" s="97" t="s">
        <v>434</v>
      </c>
      <c r="AM41" s="97" t="s">
        <v>741</v>
      </c>
      <c r="AN41" s="97" t="s">
        <v>275</v>
      </c>
      <c r="AO41" s="97"/>
      <c r="AP41" s="97">
        <v>34659</v>
      </c>
      <c r="AQ41" s="97" t="s">
        <v>435</v>
      </c>
      <c r="AR41" s="109" t="s">
        <v>742</v>
      </c>
      <c r="AS41" s="97"/>
      <c r="AT41" s="97"/>
      <c r="AU41" s="99">
        <v>0</v>
      </c>
      <c r="AV41" s="97"/>
      <c r="AW41" s="97"/>
      <c r="AX41" s="99">
        <v>0</v>
      </c>
      <c r="AY41" s="108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 t="s">
        <v>419</v>
      </c>
      <c r="BK41" s="108">
        <v>42202</v>
      </c>
      <c r="BL41" s="97" t="s">
        <v>420</v>
      </c>
      <c r="BM41" s="99">
        <v>1</v>
      </c>
      <c r="BN41" s="99">
        <v>1160.0999999999999</v>
      </c>
    </row>
    <row r="42" spans="1:66" x14ac:dyDescent="0.2">
      <c r="A42" s="33" t="s">
        <v>113</v>
      </c>
      <c r="B42" s="97" t="s">
        <v>421</v>
      </c>
      <c r="C42" s="97" t="s">
        <v>323</v>
      </c>
      <c r="D42" s="108">
        <v>42160</v>
      </c>
      <c r="E42" s="97" t="s">
        <v>701</v>
      </c>
      <c r="F42" s="97" t="s">
        <v>482</v>
      </c>
      <c r="G42" s="98">
        <v>12</v>
      </c>
      <c r="H42" s="99">
        <v>-556.87</v>
      </c>
      <c r="I42" s="97"/>
      <c r="J42" s="97" t="s">
        <v>702</v>
      </c>
      <c r="K42" s="97" t="s">
        <v>484</v>
      </c>
      <c r="L42" s="97" t="s">
        <v>530</v>
      </c>
      <c r="M42" s="97" t="s">
        <v>703</v>
      </c>
      <c r="N42" s="97" t="s">
        <v>486</v>
      </c>
      <c r="O42" s="97" t="s">
        <v>487</v>
      </c>
      <c r="P42" s="97" t="s">
        <v>704</v>
      </c>
      <c r="Q42" s="98">
        <v>0</v>
      </c>
      <c r="R42" s="97" t="s">
        <v>705</v>
      </c>
      <c r="S42" s="110" t="s">
        <v>706</v>
      </c>
      <c r="T42" s="97" t="s">
        <v>267</v>
      </c>
      <c r="U42" s="98">
        <v>0</v>
      </c>
      <c r="V42" s="99">
        <v>0</v>
      </c>
      <c r="W42" s="98">
        <v>0</v>
      </c>
      <c r="X42" s="99">
        <v>0</v>
      </c>
      <c r="Y42" s="98">
        <v>0</v>
      </c>
      <c r="Z42" s="99">
        <v>0</v>
      </c>
      <c r="AA42" s="98">
        <v>0</v>
      </c>
      <c r="AB42" s="97"/>
      <c r="AC42" s="97"/>
      <c r="AD42" s="98">
        <v>0</v>
      </c>
      <c r="AE42" s="97"/>
      <c r="AF42" s="98">
        <v>0</v>
      </c>
      <c r="AG42" s="97"/>
      <c r="AH42" s="97"/>
      <c r="AI42" s="99">
        <v>0</v>
      </c>
      <c r="AJ42" s="97" t="s">
        <v>433</v>
      </c>
      <c r="AK42" s="97"/>
      <c r="AL42" s="97" t="s">
        <v>434</v>
      </c>
      <c r="AM42" s="97" t="s">
        <v>707</v>
      </c>
      <c r="AN42" s="97" t="s">
        <v>275</v>
      </c>
      <c r="AO42" s="97"/>
      <c r="AP42" s="97">
        <v>33982</v>
      </c>
      <c r="AQ42" s="97" t="s">
        <v>435</v>
      </c>
      <c r="AR42" s="109" t="s">
        <v>708</v>
      </c>
      <c r="AS42" s="97"/>
      <c r="AT42" s="97"/>
      <c r="AU42" s="99">
        <v>0</v>
      </c>
      <c r="AV42" s="97"/>
      <c r="AW42" s="97"/>
      <c r="AX42" s="99">
        <v>0</v>
      </c>
      <c r="AY42" s="108"/>
      <c r="AZ42" s="97" t="s">
        <v>500</v>
      </c>
      <c r="BA42" s="97"/>
      <c r="BB42" s="97"/>
      <c r="BC42" s="97"/>
      <c r="BD42" s="97"/>
      <c r="BE42" s="97"/>
      <c r="BF42" s="97"/>
      <c r="BG42" s="97"/>
      <c r="BH42" s="97"/>
      <c r="BI42" s="97"/>
      <c r="BJ42" s="97" t="s">
        <v>419</v>
      </c>
      <c r="BK42" s="108">
        <v>42160</v>
      </c>
      <c r="BL42" s="97" t="s">
        <v>420</v>
      </c>
      <c r="BM42" s="99">
        <v>1</v>
      </c>
      <c r="BN42" s="99">
        <v>-556.87</v>
      </c>
    </row>
    <row r="43" spans="1:66" x14ac:dyDescent="0.2">
      <c r="A43" s="33" t="s">
        <v>113</v>
      </c>
      <c r="B43" s="97" t="s">
        <v>421</v>
      </c>
      <c r="C43" s="97" t="s">
        <v>323</v>
      </c>
      <c r="D43" s="108">
        <v>42160</v>
      </c>
      <c r="E43" s="97" t="s">
        <v>709</v>
      </c>
      <c r="F43" s="97" t="s">
        <v>482</v>
      </c>
      <c r="G43" s="98">
        <v>12</v>
      </c>
      <c r="H43" s="99">
        <v>-556.87</v>
      </c>
      <c r="I43" s="97"/>
      <c r="J43" s="97" t="s">
        <v>702</v>
      </c>
      <c r="K43" s="97" t="s">
        <v>484</v>
      </c>
      <c r="L43" s="97" t="s">
        <v>460</v>
      </c>
      <c r="M43" s="97" t="s">
        <v>710</v>
      </c>
      <c r="N43" s="97" t="s">
        <v>486</v>
      </c>
      <c r="O43" s="97" t="s">
        <v>487</v>
      </c>
      <c r="P43" s="97" t="s">
        <v>711</v>
      </c>
      <c r="Q43" s="98">
        <v>0</v>
      </c>
      <c r="R43" s="97" t="s">
        <v>712</v>
      </c>
      <c r="S43" s="110" t="s">
        <v>706</v>
      </c>
      <c r="T43" s="97" t="s">
        <v>267</v>
      </c>
      <c r="U43" s="98">
        <v>0</v>
      </c>
      <c r="V43" s="99">
        <v>0</v>
      </c>
      <c r="W43" s="98">
        <v>0</v>
      </c>
      <c r="X43" s="99">
        <v>0</v>
      </c>
      <c r="Y43" s="98">
        <v>0</v>
      </c>
      <c r="Z43" s="99">
        <v>0</v>
      </c>
      <c r="AA43" s="98">
        <v>0</v>
      </c>
      <c r="AB43" s="97"/>
      <c r="AC43" s="97"/>
      <c r="AD43" s="98">
        <v>0</v>
      </c>
      <c r="AE43" s="97"/>
      <c r="AF43" s="98">
        <v>0</v>
      </c>
      <c r="AG43" s="97"/>
      <c r="AH43" s="97"/>
      <c r="AI43" s="99">
        <v>0</v>
      </c>
      <c r="AJ43" s="97" t="s">
        <v>433</v>
      </c>
      <c r="AK43" s="97"/>
      <c r="AL43" s="97" t="s">
        <v>434</v>
      </c>
      <c r="AM43" s="97" t="s">
        <v>707</v>
      </c>
      <c r="AN43" s="97" t="s">
        <v>275</v>
      </c>
      <c r="AO43" s="97"/>
      <c r="AP43" s="97">
        <v>33983</v>
      </c>
      <c r="AQ43" s="97" t="s">
        <v>435</v>
      </c>
      <c r="AR43" s="109" t="s">
        <v>708</v>
      </c>
      <c r="AS43" s="97"/>
      <c r="AT43" s="97"/>
      <c r="AU43" s="99">
        <v>0</v>
      </c>
      <c r="AV43" s="97"/>
      <c r="AW43" s="97"/>
      <c r="AX43" s="99">
        <v>0</v>
      </c>
      <c r="AY43" s="108"/>
      <c r="AZ43" s="97" t="s">
        <v>543</v>
      </c>
      <c r="BA43" s="97"/>
      <c r="BB43" s="97"/>
      <c r="BC43" s="97"/>
      <c r="BD43" s="97"/>
      <c r="BE43" s="97"/>
      <c r="BF43" s="97"/>
      <c r="BG43" s="97"/>
      <c r="BH43" s="97"/>
      <c r="BI43" s="97"/>
      <c r="BJ43" s="97" t="s">
        <v>419</v>
      </c>
      <c r="BK43" s="108">
        <v>42160</v>
      </c>
      <c r="BL43" s="97" t="s">
        <v>420</v>
      </c>
      <c r="BM43" s="99">
        <v>1</v>
      </c>
      <c r="BN43" s="99">
        <v>-556.87</v>
      </c>
    </row>
    <row r="44" spans="1:66" x14ac:dyDescent="0.2">
      <c r="A44" s="33" t="s">
        <v>113</v>
      </c>
      <c r="B44" s="97" t="s">
        <v>421</v>
      </c>
      <c r="C44" s="97" t="s">
        <v>323</v>
      </c>
      <c r="D44" s="108">
        <v>42160</v>
      </c>
      <c r="E44" s="97" t="s">
        <v>713</v>
      </c>
      <c r="F44" s="97" t="s">
        <v>482</v>
      </c>
      <c r="G44" s="98">
        <v>12</v>
      </c>
      <c r="H44" s="99">
        <v>-556.87</v>
      </c>
      <c r="I44" s="97"/>
      <c r="J44" s="97" t="s">
        <v>702</v>
      </c>
      <c r="K44" s="97" t="s">
        <v>484</v>
      </c>
      <c r="L44" s="97" t="s">
        <v>545</v>
      </c>
      <c r="M44" s="97" t="s">
        <v>714</v>
      </c>
      <c r="N44" s="97" t="s">
        <v>486</v>
      </c>
      <c r="O44" s="97" t="s">
        <v>487</v>
      </c>
      <c r="P44" s="97" t="s">
        <v>715</v>
      </c>
      <c r="Q44" s="98">
        <v>0</v>
      </c>
      <c r="R44" s="97" t="s">
        <v>716</v>
      </c>
      <c r="S44" s="110" t="s">
        <v>717</v>
      </c>
      <c r="T44" s="97" t="s">
        <v>267</v>
      </c>
      <c r="U44" s="98">
        <v>0</v>
      </c>
      <c r="V44" s="99">
        <v>0</v>
      </c>
      <c r="W44" s="98">
        <v>0</v>
      </c>
      <c r="X44" s="99">
        <v>0</v>
      </c>
      <c r="Y44" s="98">
        <v>0</v>
      </c>
      <c r="Z44" s="99">
        <v>0</v>
      </c>
      <c r="AA44" s="98">
        <v>0</v>
      </c>
      <c r="AB44" s="97"/>
      <c r="AC44" s="97"/>
      <c r="AD44" s="98">
        <v>0</v>
      </c>
      <c r="AE44" s="97"/>
      <c r="AF44" s="98">
        <v>0</v>
      </c>
      <c r="AG44" s="97"/>
      <c r="AH44" s="97"/>
      <c r="AI44" s="99">
        <v>0</v>
      </c>
      <c r="AJ44" s="97" t="s">
        <v>433</v>
      </c>
      <c r="AK44" s="97"/>
      <c r="AL44" s="97" t="s">
        <v>434</v>
      </c>
      <c r="AM44" s="97" t="s">
        <v>718</v>
      </c>
      <c r="AN44" s="97" t="s">
        <v>275</v>
      </c>
      <c r="AO44" s="97"/>
      <c r="AP44" s="97">
        <v>33984</v>
      </c>
      <c r="AQ44" s="97" t="s">
        <v>435</v>
      </c>
      <c r="AR44" s="109" t="s">
        <v>708</v>
      </c>
      <c r="AS44" s="97"/>
      <c r="AT44" s="97"/>
      <c r="AU44" s="99">
        <v>0</v>
      </c>
      <c r="AV44" s="97"/>
      <c r="AW44" s="97"/>
      <c r="AX44" s="99">
        <v>0</v>
      </c>
      <c r="AY44" s="108"/>
      <c r="AZ44" s="97" t="s">
        <v>549</v>
      </c>
      <c r="BA44" s="97"/>
      <c r="BB44" s="97"/>
      <c r="BC44" s="97"/>
      <c r="BD44" s="97"/>
      <c r="BE44" s="97"/>
      <c r="BF44" s="97"/>
      <c r="BG44" s="97"/>
      <c r="BH44" s="97"/>
      <c r="BI44" s="97"/>
      <c r="BJ44" s="97" t="s">
        <v>419</v>
      </c>
      <c r="BK44" s="108">
        <v>42160</v>
      </c>
      <c r="BL44" s="97" t="s">
        <v>420</v>
      </c>
      <c r="BM44" s="99">
        <v>1</v>
      </c>
      <c r="BN44" s="99">
        <v>-556.87</v>
      </c>
    </row>
    <row r="45" spans="1:66" x14ac:dyDescent="0.2">
      <c r="A45" s="33" t="s">
        <v>113</v>
      </c>
      <c r="B45" s="97" t="s">
        <v>421</v>
      </c>
      <c r="C45" s="97" t="s">
        <v>323</v>
      </c>
      <c r="D45" s="108">
        <v>42172</v>
      </c>
      <c r="E45" s="97" t="s">
        <v>719</v>
      </c>
      <c r="F45" s="97" t="s">
        <v>482</v>
      </c>
      <c r="G45" s="98">
        <v>12</v>
      </c>
      <c r="H45" s="99">
        <v>-666.22</v>
      </c>
      <c r="I45" s="97"/>
      <c r="J45" s="97" t="s">
        <v>720</v>
      </c>
      <c r="K45" s="97"/>
      <c r="L45" s="97" t="s">
        <v>530</v>
      </c>
      <c r="M45" s="97" t="s">
        <v>721</v>
      </c>
      <c r="N45" s="97" t="s">
        <v>486</v>
      </c>
      <c r="O45" s="97" t="s">
        <v>487</v>
      </c>
      <c r="P45" s="97" t="s">
        <v>722</v>
      </c>
      <c r="Q45" s="98">
        <v>0</v>
      </c>
      <c r="R45" s="97" t="s">
        <v>723</v>
      </c>
      <c r="S45" s="110" t="s">
        <v>724</v>
      </c>
      <c r="T45" s="97" t="s">
        <v>267</v>
      </c>
      <c r="U45" s="98">
        <v>0</v>
      </c>
      <c r="V45" s="99">
        <v>0</v>
      </c>
      <c r="W45" s="98">
        <v>0</v>
      </c>
      <c r="X45" s="99">
        <v>0</v>
      </c>
      <c r="Y45" s="98">
        <v>0</v>
      </c>
      <c r="Z45" s="99">
        <v>0</v>
      </c>
      <c r="AA45" s="98">
        <v>0</v>
      </c>
      <c r="AB45" s="97"/>
      <c r="AC45" s="97"/>
      <c r="AD45" s="98">
        <v>0</v>
      </c>
      <c r="AE45" s="97"/>
      <c r="AF45" s="98">
        <v>0</v>
      </c>
      <c r="AG45" s="97"/>
      <c r="AH45" s="97"/>
      <c r="AI45" s="99">
        <v>0</v>
      </c>
      <c r="AJ45" s="97" t="s">
        <v>433</v>
      </c>
      <c r="AK45" s="97"/>
      <c r="AL45" s="97" t="s">
        <v>434</v>
      </c>
      <c r="AM45" s="97" t="s">
        <v>725</v>
      </c>
      <c r="AN45" s="97" t="s">
        <v>275</v>
      </c>
      <c r="AO45" s="97"/>
      <c r="AP45" s="97">
        <v>34127</v>
      </c>
      <c r="AQ45" s="97" t="s">
        <v>435</v>
      </c>
      <c r="AR45" s="109" t="s">
        <v>726</v>
      </c>
      <c r="AS45" s="97"/>
      <c r="AT45" s="97"/>
      <c r="AU45" s="99">
        <v>0</v>
      </c>
      <c r="AV45" s="97"/>
      <c r="AW45" s="97"/>
      <c r="AX45" s="99">
        <v>0</v>
      </c>
      <c r="AY45" s="108"/>
      <c r="AZ45" s="97" t="s">
        <v>500</v>
      </c>
      <c r="BA45" s="97"/>
      <c r="BB45" s="97"/>
      <c r="BC45" s="97"/>
      <c r="BD45" s="97"/>
      <c r="BE45" s="97"/>
      <c r="BF45" s="97"/>
      <c r="BG45" s="97"/>
      <c r="BH45" s="97"/>
      <c r="BI45" s="97"/>
      <c r="BJ45" s="97" t="s">
        <v>419</v>
      </c>
      <c r="BK45" s="108">
        <v>42172</v>
      </c>
      <c r="BL45" s="97" t="s">
        <v>420</v>
      </c>
      <c r="BM45" s="99">
        <v>1</v>
      </c>
      <c r="BN45" s="99">
        <v>-666.22</v>
      </c>
    </row>
    <row r="46" spans="1:66" x14ac:dyDescent="0.2">
      <c r="A46" s="33" t="s">
        <v>113</v>
      </c>
      <c r="B46" s="97" t="s">
        <v>421</v>
      </c>
      <c r="C46" s="97" t="s">
        <v>323</v>
      </c>
      <c r="D46" s="108">
        <v>42172</v>
      </c>
      <c r="E46" s="97" t="s">
        <v>727</v>
      </c>
      <c r="F46" s="97" t="s">
        <v>482</v>
      </c>
      <c r="G46" s="98">
        <v>12</v>
      </c>
      <c r="H46" s="99">
        <v>-666.22</v>
      </c>
      <c r="I46" s="97"/>
      <c r="J46" s="97" t="s">
        <v>720</v>
      </c>
      <c r="K46" s="97"/>
      <c r="L46" s="97" t="s">
        <v>460</v>
      </c>
      <c r="M46" s="97" t="s">
        <v>728</v>
      </c>
      <c r="N46" s="97" t="s">
        <v>486</v>
      </c>
      <c r="O46" s="97" t="s">
        <v>487</v>
      </c>
      <c r="P46" s="97" t="s">
        <v>729</v>
      </c>
      <c r="Q46" s="98">
        <v>0</v>
      </c>
      <c r="R46" s="97" t="s">
        <v>730</v>
      </c>
      <c r="S46" s="110" t="s">
        <v>724</v>
      </c>
      <c r="T46" s="97" t="s">
        <v>267</v>
      </c>
      <c r="U46" s="98">
        <v>0</v>
      </c>
      <c r="V46" s="99">
        <v>0</v>
      </c>
      <c r="W46" s="98">
        <v>0</v>
      </c>
      <c r="X46" s="99">
        <v>0</v>
      </c>
      <c r="Y46" s="98">
        <v>0</v>
      </c>
      <c r="Z46" s="99">
        <v>0</v>
      </c>
      <c r="AA46" s="98">
        <v>0</v>
      </c>
      <c r="AB46" s="97"/>
      <c r="AC46" s="97"/>
      <c r="AD46" s="98">
        <v>0</v>
      </c>
      <c r="AE46" s="97"/>
      <c r="AF46" s="98">
        <v>0</v>
      </c>
      <c r="AG46" s="97"/>
      <c r="AH46" s="97"/>
      <c r="AI46" s="99">
        <v>0</v>
      </c>
      <c r="AJ46" s="97" t="s">
        <v>433</v>
      </c>
      <c r="AK46" s="97"/>
      <c r="AL46" s="97" t="s">
        <v>434</v>
      </c>
      <c r="AM46" s="97" t="s">
        <v>725</v>
      </c>
      <c r="AN46" s="97" t="s">
        <v>275</v>
      </c>
      <c r="AO46" s="97"/>
      <c r="AP46" s="97">
        <v>34128</v>
      </c>
      <c r="AQ46" s="97" t="s">
        <v>435</v>
      </c>
      <c r="AR46" s="109" t="s">
        <v>726</v>
      </c>
      <c r="AS46" s="97"/>
      <c r="AT46" s="97"/>
      <c r="AU46" s="99">
        <v>0</v>
      </c>
      <c r="AV46" s="97"/>
      <c r="AW46" s="97"/>
      <c r="AX46" s="99">
        <v>0</v>
      </c>
      <c r="AY46" s="108"/>
      <c r="AZ46" s="97" t="s">
        <v>543</v>
      </c>
      <c r="BA46" s="97"/>
      <c r="BB46" s="97"/>
      <c r="BC46" s="97"/>
      <c r="BD46" s="97"/>
      <c r="BE46" s="97"/>
      <c r="BF46" s="97"/>
      <c r="BG46" s="97"/>
      <c r="BH46" s="97"/>
      <c r="BI46" s="97"/>
      <c r="BJ46" s="97" t="s">
        <v>419</v>
      </c>
      <c r="BK46" s="108">
        <v>42172</v>
      </c>
      <c r="BL46" s="97" t="s">
        <v>420</v>
      </c>
      <c r="BM46" s="99">
        <v>1</v>
      </c>
      <c r="BN46" s="99">
        <v>-666.22</v>
      </c>
    </row>
    <row r="47" spans="1:66" x14ac:dyDescent="0.2">
      <c r="A47" s="33" t="s">
        <v>113</v>
      </c>
      <c r="B47" s="97" t="s">
        <v>421</v>
      </c>
      <c r="C47" s="97" t="s">
        <v>323</v>
      </c>
      <c r="D47" s="108">
        <v>42172</v>
      </c>
      <c r="E47" s="97" t="s">
        <v>731</v>
      </c>
      <c r="F47" s="97" t="s">
        <v>482</v>
      </c>
      <c r="G47" s="98">
        <v>12</v>
      </c>
      <c r="H47" s="99">
        <v>-666.22</v>
      </c>
      <c r="I47" s="97"/>
      <c r="J47" s="97" t="s">
        <v>720</v>
      </c>
      <c r="K47" s="97"/>
      <c r="L47" s="97" t="s">
        <v>545</v>
      </c>
      <c r="M47" s="97" t="s">
        <v>732</v>
      </c>
      <c r="N47" s="97" t="s">
        <v>486</v>
      </c>
      <c r="O47" s="97" t="s">
        <v>487</v>
      </c>
      <c r="P47" s="97" t="s">
        <v>733</v>
      </c>
      <c r="Q47" s="98">
        <v>0</v>
      </c>
      <c r="R47" s="97" t="s">
        <v>734</v>
      </c>
      <c r="S47" s="110" t="s">
        <v>724</v>
      </c>
      <c r="T47" s="97" t="s">
        <v>267</v>
      </c>
      <c r="U47" s="98">
        <v>0</v>
      </c>
      <c r="V47" s="99">
        <v>0</v>
      </c>
      <c r="W47" s="98">
        <v>0</v>
      </c>
      <c r="X47" s="99">
        <v>0</v>
      </c>
      <c r="Y47" s="98">
        <v>0</v>
      </c>
      <c r="Z47" s="99">
        <v>0</v>
      </c>
      <c r="AA47" s="98">
        <v>0</v>
      </c>
      <c r="AB47" s="97"/>
      <c r="AC47" s="97"/>
      <c r="AD47" s="98">
        <v>0</v>
      </c>
      <c r="AE47" s="97"/>
      <c r="AF47" s="98">
        <v>0</v>
      </c>
      <c r="AG47" s="97"/>
      <c r="AH47" s="97"/>
      <c r="AI47" s="99">
        <v>0</v>
      </c>
      <c r="AJ47" s="97" t="s">
        <v>433</v>
      </c>
      <c r="AK47" s="97"/>
      <c r="AL47" s="97" t="s">
        <v>434</v>
      </c>
      <c r="AM47" s="97" t="s">
        <v>725</v>
      </c>
      <c r="AN47" s="97" t="s">
        <v>275</v>
      </c>
      <c r="AO47" s="97"/>
      <c r="AP47" s="97">
        <v>34129</v>
      </c>
      <c r="AQ47" s="97" t="s">
        <v>435</v>
      </c>
      <c r="AR47" s="109" t="s">
        <v>726</v>
      </c>
      <c r="AS47" s="97"/>
      <c r="AT47" s="97"/>
      <c r="AU47" s="99">
        <v>0</v>
      </c>
      <c r="AV47" s="97"/>
      <c r="AW47" s="97"/>
      <c r="AX47" s="99">
        <v>0</v>
      </c>
      <c r="AY47" s="108"/>
      <c r="AZ47" s="97" t="s">
        <v>549</v>
      </c>
      <c r="BA47" s="97"/>
      <c r="BB47" s="97"/>
      <c r="BC47" s="97"/>
      <c r="BD47" s="97"/>
      <c r="BE47" s="97"/>
      <c r="BF47" s="97"/>
      <c r="BG47" s="97"/>
      <c r="BH47" s="97"/>
      <c r="BI47" s="97"/>
      <c r="BJ47" s="97" t="s">
        <v>419</v>
      </c>
      <c r="BK47" s="108">
        <v>42172</v>
      </c>
      <c r="BL47" s="97" t="s">
        <v>420</v>
      </c>
      <c r="BM47" s="99">
        <v>1</v>
      </c>
      <c r="BN47" s="99">
        <v>-666.22</v>
      </c>
    </row>
    <row r="48" spans="1:66" x14ac:dyDescent="0.2">
      <c r="A48" s="33" t="s">
        <v>113</v>
      </c>
      <c r="B48" s="97" t="s">
        <v>421</v>
      </c>
      <c r="C48" s="97" t="s">
        <v>323</v>
      </c>
      <c r="D48" s="108">
        <v>42185</v>
      </c>
      <c r="E48" s="97" t="s">
        <v>735</v>
      </c>
      <c r="F48" s="97" t="s">
        <v>736</v>
      </c>
      <c r="G48" s="98">
        <v>12</v>
      </c>
      <c r="H48" s="99">
        <v>-194.25</v>
      </c>
      <c r="I48" s="97"/>
      <c r="J48" s="97" t="s">
        <v>746</v>
      </c>
      <c r="K48" s="97" t="s">
        <v>478</v>
      </c>
      <c r="L48" s="97" t="s">
        <v>530</v>
      </c>
      <c r="M48" s="97" t="s">
        <v>747</v>
      </c>
      <c r="N48" s="97" t="s">
        <v>139</v>
      </c>
      <c r="O48" s="97" t="s">
        <v>737</v>
      </c>
      <c r="P48" s="97" t="s">
        <v>738</v>
      </c>
      <c r="Q48" s="98">
        <v>0</v>
      </c>
      <c r="R48" s="97" t="s">
        <v>739</v>
      </c>
      <c r="S48" s="110" t="s">
        <v>740</v>
      </c>
      <c r="T48" s="97" t="s">
        <v>267</v>
      </c>
      <c r="U48" s="98">
        <v>0</v>
      </c>
      <c r="V48" s="99">
        <v>0</v>
      </c>
      <c r="W48" s="98">
        <v>0</v>
      </c>
      <c r="X48" s="99">
        <v>0</v>
      </c>
      <c r="Y48" s="98">
        <v>0</v>
      </c>
      <c r="Z48" s="99">
        <v>0</v>
      </c>
      <c r="AA48" s="98">
        <v>0</v>
      </c>
      <c r="AB48" s="97"/>
      <c r="AC48" s="97"/>
      <c r="AD48" s="98">
        <v>0</v>
      </c>
      <c r="AE48" s="97"/>
      <c r="AF48" s="98">
        <v>0</v>
      </c>
      <c r="AG48" s="97"/>
      <c r="AH48" s="97"/>
      <c r="AI48" s="99">
        <v>0</v>
      </c>
      <c r="AJ48" s="97"/>
      <c r="AK48" s="97"/>
      <c r="AL48" s="97" t="s">
        <v>434</v>
      </c>
      <c r="AM48" s="97" t="s">
        <v>741</v>
      </c>
      <c r="AN48" s="97" t="s">
        <v>275</v>
      </c>
      <c r="AO48" s="97"/>
      <c r="AP48" s="97">
        <v>34659</v>
      </c>
      <c r="AQ48" s="97" t="s">
        <v>435</v>
      </c>
      <c r="AR48" s="109" t="s">
        <v>742</v>
      </c>
      <c r="AS48" s="97"/>
      <c r="AT48" s="97"/>
      <c r="AU48" s="99">
        <v>0</v>
      </c>
      <c r="AV48" s="97"/>
      <c r="AW48" s="97"/>
      <c r="AX48" s="99">
        <v>0</v>
      </c>
      <c r="AY48" s="108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 t="s">
        <v>419</v>
      </c>
      <c r="BK48" s="108">
        <v>42202</v>
      </c>
      <c r="BL48" s="97" t="s">
        <v>420</v>
      </c>
      <c r="BM48" s="99">
        <v>1</v>
      </c>
      <c r="BN48" s="99">
        <v>-194.25</v>
      </c>
    </row>
    <row r="49" spans="1:66" x14ac:dyDescent="0.2">
      <c r="A49" s="33" t="s">
        <v>113</v>
      </c>
      <c r="B49" s="97" t="s">
        <v>421</v>
      </c>
      <c r="C49" s="97" t="s">
        <v>323</v>
      </c>
      <c r="D49" s="108">
        <v>42185</v>
      </c>
      <c r="E49" s="97" t="s">
        <v>735</v>
      </c>
      <c r="F49" s="97" t="s">
        <v>736</v>
      </c>
      <c r="G49" s="98">
        <v>12</v>
      </c>
      <c r="H49" s="99">
        <v>-194.25</v>
      </c>
      <c r="I49" s="97"/>
      <c r="J49" s="97" t="s">
        <v>748</v>
      </c>
      <c r="K49" s="97"/>
      <c r="L49" s="97" t="s">
        <v>460</v>
      </c>
      <c r="M49" s="97" t="s">
        <v>749</v>
      </c>
      <c r="N49" s="97" t="s">
        <v>139</v>
      </c>
      <c r="O49" s="97" t="s">
        <v>737</v>
      </c>
      <c r="P49" s="97" t="s">
        <v>738</v>
      </c>
      <c r="Q49" s="98">
        <v>0</v>
      </c>
      <c r="R49" s="97" t="s">
        <v>739</v>
      </c>
      <c r="S49" s="110" t="s">
        <v>740</v>
      </c>
      <c r="T49" s="97" t="s">
        <v>267</v>
      </c>
      <c r="U49" s="98">
        <v>0</v>
      </c>
      <c r="V49" s="99">
        <v>0</v>
      </c>
      <c r="W49" s="98">
        <v>0</v>
      </c>
      <c r="X49" s="99">
        <v>0</v>
      </c>
      <c r="Y49" s="98">
        <v>0</v>
      </c>
      <c r="Z49" s="99">
        <v>0</v>
      </c>
      <c r="AA49" s="98">
        <v>0</v>
      </c>
      <c r="AB49" s="97"/>
      <c r="AC49" s="97"/>
      <c r="AD49" s="98">
        <v>0</v>
      </c>
      <c r="AE49" s="97"/>
      <c r="AF49" s="98">
        <v>0</v>
      </c>
      <c r="AG49" s="97"/>
      <c r="AH49" s="97"/>
      <c r="AI49" s="99">
        <v>0</v>
      </c>
      <c r="AJ49" s="97"/>
      <c r="AK49" s="97"/>
      <c r="AL49" s="97" t="s">
        <v>434</v>
      </c>
      <c r="AM49" s="97" t="s">
        <v>741</v>
      </c>
      <c r="AN49" s="97" t="s">
        <v>275</v>
      </c>
      <c r="AO49" s="97"/>
      <c r="AP49" s="97">
        <v>34659</v>
      </c>
      <c r="AQ49" s="97" t="s">
        <v>435</v>
      </c>
      <c r="AR49" s="109" t="s">
        <v>742</v>
      </c>
      <c r="AS49" s="97"/>
      <c r="AT49" s="97"/>
      <c r="AU49" s="99">
        <v>0</v>
      </c>
      <c r="AV49" s="97"/>
      <c r="AW49" s="97"/>
      <c r="AX49" s="99">
        <v>0</v>
      </c>
      <c r="AY49" s="108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 t="s">
        <v>419</v>
      </c>
      <c r="BK49" s="108">
        <v>42202</v>
      </c>
      <c r="BL49" s="97" t="s">
        <v>420</v>
      </c>
      <c r="BM49" s="99">
        <v>1</v>
      </c>
      <c r="BN49" s="99">
        <v>-194.25</v>
      </c>
    </row>
    <row r="50" spans="1:66" x14ac:dyDescent="0.2">
      <c r="A50" s="33" t="s">
        <v>113</v>
      </c>
      <c r="B50" s="97" t="s">
        <v>421</v>
      </c>
      <c r="C50" s="97" t="s">
        <v>323</v>
      </c>
      <c r="D50" s="108">
        <v>42185</v>
      </c>
      <c r="E50" s="97" t="s">
        <v>735</v>
      </c>
      <c r="F50" s="97" t="s">
        <v>736</v>
      </c>
      <c r="G50" s="98">
        <v>12</v>
      </c>
      <c r="H50" s="99">
        <v>-194.25</v>
      </c>
      <c r="I50" s="97"/>
      <c r="J50" s="97" t="s">
        <v>748</v>
      </c>
      <c r="K50" s="97"/>
      <c r="L50" s="97" t="s">
        <v>545</v>
      </c>
      <c r="M50" s="97" t="s">
        <v>750</v>
      </c>
      <c r="N50" s="97" t="s">
        <v>139</v>
      </c>
      <c r="O50" s="97" t="s">
        <v>737</v>
      </c>
      <c r="P50" s="97" t="s">
        <v>738</v>
      </c>
      <c r="Q50" s="98">
        <v>0</v>
      </c>
      <c r="R50" s="97" t="s">
        <v>739</v>
      </c>
      <c r="S50" s="110" t="s">
        <v>740</v>
      </c>
      <c r="T50" s="97" t="s">
        <v>267</v>
      </c>
      <c r="U50" s="98">
        <v>0</v>
      </c>
      <c r="V50" s="99">
        <v>0</v>
      </c>
      <c r="W50" s="98">
        <v>0</v>
      </c>
      <c r="X50" s="99">
        <v>0</v>
      </c>
      <c r="Y50" s="98">
        <v>0</v>
      </c>
      <c r="Z50" s="99">
        <v>0</v>
      </c>
      <c r="AA50" s="98">
        <v>0</v>
      </c>
      <c r="AB50" s="97"/>
      <c r="AC50" s="97"/>
      <c r="AD50" s="98">
        <v>0</v>
      </c>
      <c r="AE50" s="97"/>
      <c r="AF50" s="98">
        <v>0</v>
      </c>
      <c r="AG50" s="97"/>
      <c r="AH50" s="97"/>
      <c r="AI50" s="99">
        <v>0</v>
      </c>
      <c r="AJ50" s="97"/>
      <c r="AK50" s="97"/>
      <c r="AL50" s="97" t="s">
        <v>434</v>
      </c>
      <c r="AM50" s="97" t="s">
        <v>741</v>
      </c>
      <c r="AN50" s="97" t="s">
        <v>275</v>
      </c>
      <c r="AO50" s="97"/>
      <c r="AP50" s="97">
        <v>34659</v>
      </c>
      <c r="AQ50" s="97" t="s">
        <v>435</v>
      </c>
      <c r="AR50" s="109" t="s">
        <v>742</v>
      </c>
      <c r="AS50" s="97"/>
      <c r="AT50" s="97"/>
      <c r="AU50" s="99">
        <v>0</v>
      </c>
      <c r="AV50" s="97"/>
      <c r="AW50" s="97"/>
      <c r="AX50" s="99">
        <v>0</v>
      </c>
      <c r="AY50" s="108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 t="s">
        <v>419</v>
      </c>
      <c r="BK50" s="108">
        <v>42202</v>
      </c>
      <c r="BL50" s="97" t="s">
        <v>420</v>
      </c>
      <c r="BM50" s="99">
        <v>1</v>
      </c>
      <c r="BN50" s="99">
        <v>-194.25</v>
      </c>
    </row>
    <row r="51" spans="1:66" x14ac:dyDescent="0.2">
      <c r="A51" s="33" t="s">
        <v>113</v>
      </c>
      <c r="B51" s="97" t="s">
        <v>421</v>
      </c>
      <c r="C51" s="97" t="s">
        <v>323</v>
      </c>
      <c r="D51" s="108">
        <v>42185</v>
      </c>
      <c r="E51" s="97" t="s">
        <v>735</v>
      </c>
      <c r="F51" s="97" t="s">
        <v>736</v>
      </c>
      <c r="G51" s="98">
        <v>12</v>
      </c>
      <c r="H51" s="99">
        <v>-290.02</v>
      </c>
      <c r="I51" s="97"/>
      <c r="J51" s="97" t="s">
        <v>748</v>
      </c>
      <c r="K51" s="97"/>
      <c r="L51" s="97" t="s">
        <v>530</v>
      </c>
      <c r="M51" s="97" t="s">
        <v>751</v>
      </c>
      <c r="N51" s="97" t="s">
        <v>139</v>
      </c>
      <c r="O51" s="97" t="s">
        <v>737</v>
      </c>
      <c r="P51" s="97" t="s">
        <v>738</v>
      </c>
      <c r="Q51" s="98">
        <v>0</v>
      </c>
      <c r="R51" s="97" t="s">
        <v>739</v>
      </c>
      <c r="S51" s="110" t="s">
        <v>740</v>
      </c>
      <c r="T51" s="97" t="s">
        <v>267</v>
      </c>
      <c r="U51" s="98">
        <v>0</v>
      </c>
      <c r="V51" s="99">
        <v>0</v>
      </c>
      <c r="W51" s="98">
        <v>0</v>
      </c>
      <c r="X51" s="99">
        <v>0</v>
      </c>
      <c r="Y51" s="98">
        <v>0</v>
      </c>
      <c r="Z51" s="99">
        <v>0</v>
      </c>
      <c r="AA51" s="98">
        <v>0</v>
      </c>
      <c r="AB51" s="97"/>
      <c r="AC51" s="97"/>
      <c r="AD51" s="98">
        <v>0</v>
      </c>
      <c r="AE51" s="97"/>
      <c r="AF51" s="98">
        <v>0</v>
      </c>
      <c r="AG51" s="97"/>
      <c r="AH51" s="97"/>
      <c r="AI51" s="99">
        <v>0</v>
      </c>
      <c r="AJ51" s="97"/>
      <c r="AK51" s="97"/>
      <c r="AL51" s="97" t="s">
        <v>434</v>
      </c>
      <c r="AM51" s="97" t="s">
        <v>741</v>
      </c>
      <c r="AN51" s="97" t="s">
        <v>275</v>
      </c>
      <c r="AO51" s="97"/>
      <c r="AP51" s="97">
        <v>34659</v>
      </c>
      <c r="AQ51" s="97" t="s">
        <v>435</v>
      </c>
      <c r="AR51" s="109" t="s">
        <v>742</v>
      </c>
      <c r="AS51" s="97"/>
      <c r="AT51" s="97"/>
      <c r="AU51" s="99">
        <v>0</v>
      </c>
      <c r="AV51" s="97"/>
      <c r="AW51" s="97"/>
      <c r="AX51" s="99">
        <v>0</v>
      </c>
      <c r="AY51" s="108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 t="s">
        <v>419</v>
      </c>
      <c r="BK51" s="108">
        <v>42202</v>
      </c>
      <c r="BL51" s="97" t="s">
        <v>420</v>
      </c>
      <c r="BM51" s="99">
        <v>1</v>
      </c>
      <c r="BN51" s="99">
        <v>-290.02</v>
      </c>
    </row>
    <row r="52" spans="1:66" x14ac:dyDescent="0.2">
      <c r="A52" s="33" t="s">
        <v>113</v>
      </c>
      <c r="B52" s="97" t="s">
        <v>421</v>
      </c>
      <c r="C52" s="97" t="s">
        <v>323</v>
      </c>
      <c r="D52" s="108">
        <v>42185</v>
      </c>
      <c r="E52" s="97" t="s">
        <v>735</v>
      </c>
      <c r="F52" s="97" t="s">
        <v>736</v>
      </c>
      <c r="G52" s="98">
        <v>12</v>
      </c>
      <c r="H52" s="99">
        <v>-290.02</v>
      </c>
      <c r="I52" s="97"/>
      <c r="J52" s="97" t="s">
        <v>748</v>
      </c>
      <c r="K52" s="97"/>
      <c r="L52" s="97" t="s">
        <v>460</v>
      </c>
      <c r="M52" s="97" t="s">
        <v>749</v>
      </c>
      <c r="N52" s="97" t="s">
        <v>139</v>
      </c>
      <c r="O52" s="97" t="s">
        <v>737</v>
      </c>
      <c r="P52" s="97" t="s">
        <v>738</v>
      </c>
      <c r="Q52" s="98">
        <v>0</v>
      </c>
      <c r="R52" s="97" t="s">
        <v>739</v>
      </c>
      <c r="S52" s="110" t="s">
        <v>740</v>
      </c>
      <c r="T52" s="97" t="s">
        <v>267</v>
      </c>
      <c r="U52" s="98">
        <v>0</v>
      </c>
      <c r="V52" s="99">
        <v>0</v>
      </c>
      <c r="W52" s="98">
        <v>0</v>
      </c>
      <c r="X52" s="99">
        <v>0</v>
      </c>
      <c r="Y52" s="98">
        <v>0</v>
      </c>
      <c r="Z52" s="99">
        <v>0</v>
      </c>
      <c r="AA52" s="98">
        <v>0</v>
      </c>
      <c r="AB52" s="97"/>
      <c r="AC52" s="97"/>
      <c r="AD52" s="98">
        <v>0</v>
      </c>
      <c r="AE52" s="97"/>
      <c r="AF52" s="98">
        <v>0</v>
      </c>
      <c r="AG52" s="97"/>
      <c r="AH52" s="97"/>
      <c r="AI52" s="99">
        <v>0</v>
      </c>
      <c r="AJ52" s="97"/>
      <c r="AK52" s="97"/>
      <c r="AL52" s="97" t="s">
        <v>434</v>
      </c>
      <c r="AM52" s="97" t="s">
        <v>741</v>
      </c>
      <c r="AN52" s="97" t="s">
        <v>275</v>
      </c>
      <c r="AO52" s="97"/>
      <c r="AP52" s="97">
        <v>34659</v>
      </c>
      <c r="AQ52" s="97" t="s">
        <v>435</v>
      </c>
      <c r="AR52" s="109" t="s">
        <v>742</v>
      </c>
      <c r="AS52" s="97"/>
      <c r="AT52" s="97"/>
      <c r="AU52" s="99">
        <v>0</v>
      </c>
      <c r="AV52" s="97"/>
      <c r="AW52" s="97"/>
      <c r="AX52" s="99">
        <v>0</v>
      </c>
      <c r="AY52" s="108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 t="s">
        <v>419</v>
      </c>
      <c r="BK52" s="108">
        <v>42202</v>
      </c>
      <c r="BL52" s="97" t="s">
        <v>420</v>
      </c>
      <c r="BM52" s="99">
        <v>1</v>
      </c>
      <c r="BN52" s="99">
        <v>-290.02</v>
      </c>
    </row>
    <row r="53" spans="1:66" x14ac:dyDescent="0.2">
      <c r="A53" s="33" t="s">
        <v>113</v>
      </c>
      <c r="B53" s="97" t="s">
        <v>421</v>
      </c>
      <c r="C53" s="97" t="s">
        <v>323</v>
      </c>
      <c r="D53" s="108">
        <v>42185</v>
      </c>
      <c r="E53" s="97" t="s">
        <v>735</v>
      </c>
      <c r="F53" s="97" t="s">
        <v>736</v>
      </c>
      <c r="G53" s="98">
        <v>12</v>
      </c>
      <c r="H53" s="99">
        <v>-290.02</v>
      </c>
      <c r="I53" s="97"/>
      <c r="J53" s="97" t="s">
        <v>748</v>
      </c>
      <c r="K53" s="97"/>
      <c r="L53" s="97" t="s">
        <v>545</v>
      </c>
      <c r="M53" s="97" t="s">
        <v>750</v>
      </c>
      <c r="N53" s="97" t="s">
        <v>139</v>
      </c>
      <c r="O53" s="97" t="s">
        <v>737</v>
      </c>
      <c r="P53" s="97" t="s">
        <v>738</v>
      </c>
      <c r="Q53" s="98">
        <v>0</v>
      </c>
      <c r="R53" s="97" t="s">
        <v>739</v>
      </c>
      <c r="S53" s="110" t="s">
        <v>740</v>
      </c>
      <c r="T53" s="97" t="s">
        <v>267</v>
      </c>
      <c r="U53" s="98">
        <v>0</v>
      </c>
      <c r="V53" s="99">
        <v>0</v>
      </c>
      <c r="W53" s="98">
        <v>0</v>
      </c>
      <c r="X53" s="99">
        <v>0</v>
      </c>
      <c r="Y53" s="98">
        <v>0</v>
      </c>
      <c r="Z53" s="99">
        <v>0</v>
      </c>
      <c r="AA53" s="98">
        <v>0</v>
      </c>
      <c r="AB53" s="97"/>
      <c r="AC53" s="97"/>
      <c r="AD53" s="98">
        <v>0</v>
      </c>
      <c r="AE53" s="97"/>
      <c r="AF53" s="98">
        <v>0</v>
      </c>
      <c r="AG53" s="97"/>
      <c r="AH53" s="97"/>
      <c r="AI53" s="99">
        <v>0</v>
      </c>
      <c r="AJ53" s="97"/>
      <c r="AK53" s="97"/>
      <c r="AL53" s="97" t="s">
        <v>434</v>
      </c>
      <c r="AM53" s="97" t="s">
        <v>741</v>
      </c>
      <c r="AN53" s="97" t="s">
        <v>275</v>
      </c>
      <c r="AO53" s="97"/>
      <c r="AP53" s="97">
        <v>34659</v>
      </c>
      <c r="AQ53" s="97" t="s">
        <v>435</v>
      </c>
      <c r="AR53" s="109" t="s">
        <v>742</v>
      </c>
      <c r="AS53" s="97"/>
      <c r="AT53" s="97"/>
      <c r="AU53" s="99">
        <v>0</v>
      </c>
      <c r="AV53" s="97"/>
      <c r="AW53" s="97"/>
      <c r="AX53" s="99">
        <v>0</v>
      </c>
      <c r="AY53" s="108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 t="s">
        <v>419</v>
      </c>
      <c r="BK53" s="108">
        <v>42202</v>
      </c>
      <c r="BL53" s="97" t="s">
        <v>420</v>
      </c>
      <c r="BM53" s="99">
        <v>1</v>
      </c>
      <c r="BN53" s="99">
        <v>-290.02</v>
      </c>
    </row>
    <row r="54" spans="1:66" x14ac:dyDescent="0.2">
      <c r="A54" s="33" t="s">
        <v>113</v>
      </c>
      <c r="B54" s="97" t="s">
        <v>421</v>
      </c>
      <c r="C54" s="97" t="s">
        <v>323</v>
      </c>
      <c r="D54" s="108">
        <v>41935</v>
      </c>
      <c r="E54" s="109" t="s">
        <v>461</v>
      </c>
      <c r="F54" s="97" t="s">
        <v>430</v>
      </c>
      <c r="G54" s="98">
        <v>5</v>
      </c>
      <c r="H54" s="99">
        <v>2125</v>
      </c>
      <c r="I54" s="97"/>
      <c r="J54" s="97" t="s">
        <v>462</v>
      </c>
      <c r="K54" s="97"/>
      <c r="L54" s="97" t="s">
        <v>463</v>
      </c>
      <c r="M54" s="97" t="s">
        <v>464</v>
      </c>
      <c r="N54" s="97" t="s">
        <v>431</v>
      </c>
      <c r="O54" s="97" t="s">
        <v>432</v>
      </c>
      <c r="P54" s="97" t="s">
        <v>465</v>
      </c>
      <c r="Q54" s="98">
        <v>0</v>
      </c>
      <c r="R54" s="97" t="s">
        <v>466</v>
      </c>
      <c r="S54" s="110" t="s">
        <v>467</v>
      </c>
      <c r="T54" s="97" t="s">
        <v>267</v>
      </c>
      <c r="U54" s="98">
        <v>0</v>
      </c>
      <c r="V54" s="99">
        <v>0</v>
      </c>
      <c r="W54" s="98">
        <v>0</v>
      </c>
      <c r="X54" s="99">
        <v>0</v>
      </c>
      <c r="Y54" s="98">
        <v>0</v>
      </c>
      <c r="Z54" s="99">
        <v>0</v>
      </c>
      <c r="AA54" s="98">
        <v>0</v>
      </c>
      <c r="AB54" s="97"/>
      <c r="AC54" s="97"/>
      <c r="AD54" s="98">
        <v>0</v>
      </c>
      <c r="AE54" s="97"/>
      <c r="AF54" s="98">
        <v>0</v>
      </c>
      <c r="AG54" s="97"/>
      <c r="AH54" s="97"/>
      <c r="AI54" s="99">
        <v>0</v>
      </c>
      <c r="AJ54" s="97" t="s">
        <v>433</v>
      </c>
      <c r="AK54" s="97"/>
      <c r="AL54" s="97" t="s">
        <v>434</v>
      </c>
      <c r="AM54" s="97" t="s">
        <v>468</v>
      </c>
      <c r="AN54" s="97" t="s">
        <v>275</v>
      </c>
      <c r="AO54" s="97"/>
      <c r="AP54" s="97">
        <v>31370</v>
      </c>
      <c r="AQ54" s="97" t="s">
        <v>435</v>
      </c>
      <c r="AR54" s="109" t="s">
        <v>469</v>
      </c>
      <c r="AS54" s="97"/>
      <c r="AT54" s="97"/>
      <c r="AU54" s="99">
        <v>0</v>
      </c>
      <c r="AV54" s="97"/>
      <c r="AW54" s="97"/>
      <c r="AX54" s="99">
        <v>0</v>
      </c>
      <c r="AY54" s="108"/>
      <c r="AZ54" s="97"/>
      <c r="BA54" s="97"/>
      <c r="BB54" s="97"/>
      <c r="BC54" s="97"/>
      <c r="BD54" s="97"/>
      <c r="BE54" s="97"/>
      <c r="BF54" s="97"/>
      <c r="BG54" s="97"/>
      <c r="BH54" s="97"/>
      <c r="BI54" s="97" t="s">
        <v>267</v>
      </c>
      <c r="BJ54" s="97" t="s">
        <v>419</v>
      </c>
      <c r="BK54" s="108">
        <v>41949</v>
      </c>
      <c r="BL54" s="97" t="s">
        <v>420</v>
      </c>
      <c r="BM54" s="99">
        <v>1</v>
      </c>
      <c r="BN54" s="99">
        <v>2125</v>
      </c>
    </row>
    <row r="55" spans="1:66" x14ac:dyDescent="0.2">
      <c r="A55" s="33" t="s">
        <v>113</v>
      </c>
      <c r="B55" s="97" t="s">
        <v>421</v>
      </c>
      <c r="C55" s="97" t="s">
        <v>323</v>
      </c>
      <c r="D55" s="108">
        <v>42013</v>
      </c>
      <c r="E55" s="109" t="s">
        <v>501</v>
      </c>
      <c r="F55" s="97" t="s">
        <v>430</v>
      </c>
      <c r="G55" s="98">
        <v>7</v>
      </c>
      <c r="H55" s="99">
        <v>102</v>
      </c>
      <c r="I55" s="97"/>
      <c r="J55" s="97" t="s">
        <v>502</v>
      </c>
      <c r="K55" s="97"/>
      <c r="L55" s="97" t="s">
        <v>463</v>
      </c>
      <c r="M55" s="97" t="s">
        <v>503</v>
      </c>
      <c r="N55" s="97" t="s">
        <v>431</v>
      </c>
      <c r="O55" s="97" t="s">
        <v>432</v>
      </c>
      <c r="P55" s="97" t="s">
        <v>504</v>
      </c>
      <c r="Q55" s="98">
        <v>0</v>
      </c>
      <c r="R55" s="97" t="s">
        <v>505</v>
      </c>
      <c r="S55" s="110" t="s">
        <v>506</v>
      </c>
      <c r="T55" s="97" t="s">
        <v>267</v>
      </c>
      <c r="U55" s="98">
        <v>0</v>
      </c>
      <c r="V55" s="99">
        <v>0</v>
      </c>
      <c r="W55" s="98">
        <v>0</v>
      </c>
      <c r="X55" s="99">
        <v>0</v>
      </c>
      <c r="Y55" s="98">
        <v>0</v>
      </c>
      <c r="Z55" s="99">
        <v>0</v>
      </c>
      <c r="AA55" s="98">
        <v>0</v>
      </c>
      <c r="AB55" s="97"/>
      <c r="AC55" s="97"/>
      <c r="AD55" s="98">
        <v>0</v>
      </c>
      <c r="AE55" s="97"/>
      <c r="AF55" s="98">
        <v>0</v>
      </c>
      <c r="AG55" s="97"/>
      <c r="AH55" s="97"/>
      <c r="AI55" s="99">
        <v>0</v>
      </c>
      <c r="AJ55" s="97" t="s">
        <v>433</v>
      </c>
      <c r="AK55" s="97"/>
      <c r="AL55" s="97" t="s">
        <v>434</v>
      </c>
      <c r="AM55" s="97" t="s">
        <v>507</v>
      </c>
      <c r="AN55" s="97" t="s">
        <v>275</v>
      </c>
      <c r="AO55" s="97"/>
      <c r="AP55" s="97">
        <v>32152</v>
      </c>
      <c r="AQ55" s="97" t="s">
        <v>435</v>
      </c>
      <c r="AR55" s="109" t="s">
        <v>508</v>
      </c>
      <c r="AS55" s="97"/>
      <c r="AT55" s="97"/>
      <c r="AU55" s="99">
        <v>0</v>
      </c>
      <c r="AV55" s="97"/>
      <c r="AW55" s="97"/>
      <c r="AX55" s="99">
        <v>0</v>
      </c>
      <c r="AY55" s="108"/>
      <c r="AZ55" s="97"/>
      <c r="BA55" s="97"/>
      <c r="BB55" s="97"/>
      <c r="BC55" s="97"/>
      <c r="BD55" s="97"/>
      <c r="BE55" s="97"/>
      <c r="BF55" s="97"/>
      <c r="BG55" s="97"/>
      <c r="BH55" s="97"/>
      <c r="BI55" s="97" t="s">
        <v>267</v>
      </c>
      <c r="BJ55" s="97" t="s">
        <v>419</v>
      </c>
      <c r="BK55" s="108">
        <v>42018</v>
      </c>
      <c r="BL55" s="97" t="s">
        <v>420</v>
      </c>
      <c r="BM55" s="99">
        <v>1</v>
      </c>
      <c r="BN55" s="99">
        <v>102</v>
      </c>
    </row>
    <row r="56" spans="1:66" x14ac:dyDescent="0.2">
      <c r="A56" s="33" t="s">
        <v>113</v>
      </c>
      <c r="B56" s="97" t="s">
        <v>421</v>
      </c>
      <c r="C56" s="97" t="s">
        <v>323</v>
      </c>
      <c r="D56" s="108">
        <v>42054</v>
      </c>
      <c r="E56" s="109" t="s">
        <v>518</v>
      </c>
      <c r="F56" s="97" t="s">
        <v>430</v>
      </c>
      <c r="G56" s="98">
        <v>8</v>
      </c>
      <c r="H56" s="99">
        <v>264</v>
      </c>
      <c r="I56" s="97"/>
      <c r="J56" s="97" t="s">
        <v>519</v>
      </c>
      <c r="K56" s="97" t="s">
        <v>520</v>
      </c>
      <c r="L56" s="97" t="s">
        <v>463</v>
      </c>
      <c r="M56" s="97" t="s">
        <v>521</v>
      </c>
      <c r="N56" s="97" t="s">
        <v>431</v>
      </c>
      <c r="O56" s="97" t="s">
        <v>432</v>
      </c>
      <c r="P56" s="97" t="s">
        <v>522</v>
      </c>
      <c r="Q56" s="98">
        <v>0</v>
      </c>
      <c r="R56" s="97" t="s">
        <v>523</v>
      </c>
      <c r="S56" s="110" t="s">
        <v>524</v>
      </c>
      <c r="T56" s="97" t="s">
        <v>267</v>
      </c>
      <c r="U56" s="98">
        <v>0</v>
      </c>
      <c r="V56" s="99">
        <v>0</v>
      </c>
      <c r="W56" s="98">
        <v>0</v>
      </c>
      <c r="X56" s="99">
        <v>0</v>
      </c>
      <c r="Y56" s="98">
        <v>0</v>
      </c>
      <c r="Z56" s="99">
        <v>0</v>
      </c>
      <c r="AA56" s="98">
        <v>0</v>
      </c>
      <c r="AB56" s="97"/>
      <c r="AC56" s="97"/>
      <c r="AD56" s="98">
        <v>0</v>
      </c>
      <c r="AE56" s="97"/>
      <c r="AF56" s="98">
        <v>0</v>
      </c>
      <c r="AG56" s="97"/>
      <c r="AH56" s="97"/>
      <c r="AI56" s="99">
        <v>0</v>
      </c>
      <c r="AJ56" s="97" t="s">
        <v>433</v>
      </c>
      <c r="AK56" s="97"/>
      <c r="AL56" s="97" t="s">
        <v>434</v>
      </c>
      <c r="AM56" s="97" t="s">
        <v>525</v>
      </c>
      <c r="AN56" s="97" t="s">
        <v>275</v>
      </c>
      <c r="AO56" s="97"/>
      <c r="AP56" s="97">
        <v>32583</v>
      </c>
      <c r="AQ56" s="97" t="s">
        <v>435</v>
      </c>
      <c r="AR56" s="109" t="s">
        <v>526</v>
      </c>
      <c r="AS56" s="97"/>
      <c r="AT56" s="97"/>
      <c r="AU56" s="99">
        <v>0</v>
      </c>
      <c r="AV56" s="97"/>
      <c r="AW56" s="97"/>
      <c r="AX56" s="99">
        <v>0</v>
      </c>
      <c r="AY56" s="108"/>
      <c r="AZ56" s="97"/>
      <c r="BA56" s="97"/>
      <c r="BB56" s="97"/>
      <c r="BC56" s="97"/>
      <c r="BD56" s="97"/>
      <c r="BE56" s="97"/>
      <c r="BF56" s="97"/>
      <c r="BG56" s="97"/>
      <c r="BH56" s="97"/>
      <c r="BI56" s="97" t="s">
        <v>267</v>
      </c>
      <c r="BJ56" s="97" t="s">
        <v>419</v>
      </c>
      <c r="BK56" s="108">
        <v>42059</v>
      </c>
      <c r="BL56" s="97" t="s">
        <v>420</v>
      </c>
      <c r="BM56" s="99">
        <v>1</v>
      </c>
      <c r="BN56" s="99">
        <v>264</v>
      </c>
    </row>
    <row r="57" spans="1:66" x14ac:dyDescent="0.2">
      <c r="A57" s="33" t="s">
        <v>113</v>
      </c>
      <c r="B57" s="97" t="s">
        <v>421</v>
      </c>
      <c r="C57" s="97" t="s">
        <v>323</v>
      </c>
      <c r="D57" s="108">
        <v>42094</v>
      </c>
      <c r="E57" s="109" t="s">
        <v>650</v>
      </c>
      <c r="F57" s="97" t="s">
        <v>430</v>
      </c>
      <c r="G57" s="98">
        <v>10</v>
      </c>
      <c r="H57" s="99">
        <v>918</v>
      </c>
      <c r="I57" s="97"/>
      <c r="J57" s="97" t="s">
        <v>651</v>
      </c>
      <c r="K57" s="97"/>
      <c r="L57" s="97" t="s">
        <v>463</v>
      </c>
      <c r="M57" s="97" t="s">
        <v>652</v>
      </c>
      <c r="N57" s="97" t="s">
        <v>431</v>
      </c>
      <c r="O57" s="97" t="s">
        <v>432</v>
      </c>
      <c r="P57" s="97" t="s">
        <v>653</v>
      </c>
      <c r="Q57" s="98">
        <v>0</v>
      </c>
      <c r="R57" s="97" t="s">
        <v>654</v>
      </c>
      <c r="S57" s="110" t="s">
        <v>655</v>
      </c>
      <c r="T57" s="97" t="s">
        <v>267</v>
      </c>
      <c r="U57" s="98">
        <v>0</v>
      </c>
      <c r="V57" s="99">
        <v>0</v>
      </c>
      <c r="W57" s="98">
        <v>0</v>
      </c>
      <c r="X57" s="99">
        <v>0</v>
      </c>
      <c r="Y57" s="98">
        <v>0</v>
      </c>
      <c r="Z57" s="99">
        <v>0</v>
      </c>
      <c r="AA57" s="98">
        <v>0</v>
      </c>
      <c r="AB57" s="97"/>
      <c r="AC57" s="97"/>
      <c r="AD57" s="98">
        <v>0</v>
      </c>
      <c r="AE57" s="97"/>
      <c r="AF57" s="98">
        <v>0</v>
      </c>
      <c r="AG57" s="97"/>
      <c r="AH57" s="97"/>
      <c r="AI57" s="99">
        <v>0</v>
      </c>
      <c r="AJ57" s="97" t="s">
        <v>433</v>
      </c>
      <c r="AK57" s="97"/>
      <c r="AL57" s="97" t="s">
        <v>434</v>
      </c>
      <c r="AM57" s="97" t="s">
        <v>656</v>
      </c>
      <c r="AN57" s="97" t="s">
        <v>275</v>
      </c>
      <c r="AO57" s="97"/>
      <c r="AP57" s="97">
        <v>33338</v>
      </c>
      <c r="AQ57" s="97" t="s">
        <v>435</v>
      </c>
      <c r="AR57" s="109" t="s">
        <v>657</v>
      </c>
      <c r="AS57" s="97"/>
      <c r="AT57" s="97"/>
      <c r="AU57" s="99">
        <v>0</v>
      </c>
      <c r="AV57" s="97"/>
      <c r="AW57" s="97"/>
      <c r="AX57" s="99">
        <v>0</v>
      </c>
      <c r="AY57" s="108"/>
      <c r="AZ57" s="97"/>
      <c r="BA57" s="97"/>
      <c r="BB57" s="97"/>
      <c r="BC57" s="97"/>
      <c r="BD57" s="97"/>
      <c r="BE57" s="97"/>
      <c r="BF57" s="97"/>
      <c r="BG57" s="97"/>
      <c r="BH57" s="97"/>
      <c r="BI57" s="97" t="s">
        <v>267</v>
      </c>
      <c r="BJ57" s="97" t="s">
        <v>419</v>
      </c>
      <c r="BK57" s="108">
        <v>42111</v>
      </c>
      <c r="BL57" s="97" t="s">
        <v>420</v>
      </c>
      <c r="BM57" s="99">
        <v>1</v>
      </c>
      <c r="BN57" s="99">
        <v>918</v>
      </c>
    </row>
    <row r="58" spans="1:66" x14ac:dyDescent="0.2">
      <c r="A58" s="33" t="s">
        <v>113</v>
      </c>
      <c r="B58" s="97" t="s">
        <v>421</v>
      </c>
      <c r="C58" s="97" t="s">
        <v>323</v>
      </c>
      <c r="D58" s="108">
        <v>42143</v>
      </c>
      <c r="E58" s="109" t="s">
        <v>667</v>
      </c>
      <c r="F58" s="97" t="s">
        <v>430</v>
      </c>
      <c r="G58" s="98">
        <v>11</v>
      </c>
      <c r="H58" s="99">
        <v>204</v>
      </c>
      <c r="I58" s="97"/>
      <c r="J58" s="97" t="s">
        <v>668</v>
      </c>
      <c r="K58" s="97"/>
      <c r="L58" s="97" t="s">
        <v>463</v>
      </c>
      <c r="M58" s="97" t="s">
        <v>669</v>
      </c>
      <c r="N58" s="97" t="s">
        <v>431</v>
      </c>
      <c r="O58" s="97" t="s">
        <v>432</v>
      </c>
      <c r="P58" s="97" t="s">
        <v>670</v>
      </c>
      <c r="Q58" s="98">
        <v>0</v>
      </c>
      <c r="R58" s="97" t="s">
        <v>671</v>
      </c>
      <c r="S58" s="110" t="s">
        <v>672</v>
      </c>
      <c r="T58" s="97" t="s">
        <v>267</v>
      </c>
      <c r="U58" s="98">
        <v>0</v>
      </c>
      <c r="V58" s="99">
        <v>0</v>
      </c>
      <c r="W58" s="98">
        <v>0</v>
      </c>
      <c r="X58" s="99">
        <v>0</v>
      </c>
      <c r="Y58" s="98">
        <v>0</v>
      </c>
      <c r="Z58" s="99">
        <v>0</v>
      </c>
      <c r="AA58" s="98">
        <v>0</v>
      </c>
      <c r="AB58" s="97"/>
      <c r="AC58" s="97"/>
      <c r="AD58" s="98">
        <v>0</v>
      </c>
      <c r="AE58" s="97"/>
      <c r="AF58" s="98">
        <v>0</v>
      </c>
      <c r="AG58" s="97"/>
      <c r="AH58" s="97"/>
      <c r="AI58" s="99">
        <v>0</v>
      </c>
      <c r="AJ58" s="97" t="s">
        <v>433</v>
      </c>
      <c r="AK58" s="97"/>
      <c r="AL58" s="97" t="s">
        <v>434</v>
      </c>
      <c r="AM58" s="97" t="s">
        <v>673</v>
      </c>
      <c r="AN58" s="97" t="s">
        <v>275</v>
      </c>
      <c r="AO58" s="97"/>
      <c r="AP58" s="97">
        <v>33791</v>
      </c>
      <c r="AQ58" s="97" t="s">
        <v>435</v>
      </c>
      <c r="AR58" s="109" t="s">
        <v>674</v>
      </c>
      <c r="AS58" s="97"/>
      <c r="AT58" s="97"/>
      <c r="AU58" s="99">
        <v>0</v>
      </c>
      <c r="AV58" s="97"/>
      <c r="AW58" s="97"/>
      <c r="AX58" s="99">
        <v>0</v>
      </c>
      <c r="AY58" s="108"/>
      <c r="AZ58" s="97"/>
      <c r="BA58" s="97"/>
      <c r="BB58" s="97"/>
      <c r="BC58" s="97"/>
      <c r="BD58" s="97"/>
      <c r="BE58" s="97"/>
      <c r="BF58" s="97"/>
      <c r="BG58" s="97"/>
      <c r="BH58" s="97"/>
      <c r="BI58" s="97" t="s">
        <v>267</v>
      </c>
      <c r="BJ58" s="97" t="s">
        <v>419</v>
      </c>
      <c r="BK58" s="108">
        <v>42151</v>
      </c>
      <c r="BL58" s="97" t="s">
        <v>420</v>
      </c>
      <c r="BM58" s="99">
        <v>1</v>
      </c>
      <c r="BN58" s="99">
        <v>204</v>
      </c>
    </row>
    <row r="59" spans="1:66" x14ac:dyDescent="0.2">
      <c r="A59" s="33" t="s">
        <v>108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</row>
    <row r="60" spans="1:66" x14ac:dyDescent="0.2">
      <c r="A60" s="33" t="s">
        <v>108</v>
      </c>
      <c r="B60" s="104"/>
      <c r="C60" s="104"/>
      <c r="D60" s="104"/>
      <c r="E60" s="104"/>
      <c r="F60" s="104"/>
      <c r="G60" s="105" t="s">
        <v>412</v>
      </c>
      <c r="H60" s="106">
        <f>SUM(H6:H59)</f>
        <v>18050.289999999994</v>
      </c>
      <c r="I60" s="104"/>
      <c r="J60" s="104"/>
      <c r="K60" s="104"/>
      <c r="L60" s="104"/>
      <c r="M60" s="104"/>
      <c r="N60" s="104"/>
      <c r="O60" s="104"/>
      <c r="P60" s="104"/>
      <c r="Q60" s="107">
        <f>SUM(Q6:Q59)</f>
        <v>0</v>
      </c>
      <c r="R60" s="104"/>
      <c r="S60" s="104"/>
      <c r="T60" s="104"/>
      <c r="U60" s="107">
        <f t="shared" ref="U60:AA60" si="0">SUM(U6:U59)</f>
        <v>0</v>
      </c>
      <c r="V60" s="106">
        <f t="shared" si="0"/>
        <v>0</v>
      </c>
      <c r="W60" s="107">
        <f t="shared" si="0"/>
        <v>0</v>
      </c>
      <c r="X60" s="106">
        <f t="shared" si="0"/>
        <v>0</v>
      </c>
      <c r="Y60" s="107">
        <f t="shared" si="0"/>
        <v>0</v>
      </c>
      <c r="Z60" s="106">
        <f t="shared" si="0"/>
        <v>0</v>
      </c>
      <c r="AA60" s="107">
        <f t="shared" si="0"/>
        <v>0</v>
      </c>
      <c r="AB60" s="104"/>
      <c r="AC60" s="104"/>
      <c r="AD60" s="107">
        <f>SUM(AD6:AD59)</f>
        <v>53</v>
      </c>
      <c r="AE60" s="104"/>
      <c r="AF60" s="107">
        <f>SUM(AF6:AF59)</f>
        <v>0</v>
      </c>
      <c r="AG60" s="104"/>
      <c r="AH60" s="104"/>
      <c r="AI60" s="106">
        <f>SUM(AI6:AI59)</f>
        <v>0</v>
      </c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6">
        <f>SUM(AU6:AU59)</f>
        <v>0</v>
      </c>
      <c r="AV60" s="104"/>
      <c r="AW60" s="104"/>
      <c r="AX60" s="106">
        <f>SUM(AX6:AX59)</f>
        <v>0</v>
      </c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6">
        <f>SUM(BM6:BM59)</f>
        <v>53</v>
      </c>
      <c r="BN60" s="106">
        <f>SUM(BN6:BN59)</f>
        <v>18050.289999999994</v>
      </c>
    </row>
    <row r="61" spans="1:66" x14ac:dyDescent="0.2">
      <c r="A61" s="33" t="s">
        <v>108</v>
      </c>
      <c r="B61" s="93" t="s">
        <v>413</v>
      </c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  <c r="BN61" s="94"/>
    </row>
    <row r="62" spans="1:66" x14ac:dyDescent="0.2">
      <c r="A62" s="33" t="s">
        <v>108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</row>
  </sheetData>
  <hyperlinks>
    <hyperlink ref="S8" r:id="rId1" tooltip="Click to open 'SF007239.TIF'" display="\\senfin2\T1\Fin1\data\finprod\Attachments\30533_$F1LDGDOC_SF007239.TIF"/>
    <hyperlink ref="S10" r:id="rId2" tooltip="Click to open 'SF007436.TIF'" display="\\senfin2\T1\Fin1\data\finprod\Attachments\30844_$F1LDGDOC_SF007436.TIF"/>
    <hyperlink ref="S54" r:id="rId3" tooltip="Click to open 'SF007767.TIF'" display="\\senfin2\T1\Fin1\data\finprod\Attachments\31370_$F1LDGDOC_SF007767.TIF"/>
    <hyperlink ref="S11" r:id="rId4" tooltip="Click to open 'SF007826.TIF'" display="\\senfin2\T1\Fin1\data\finprod\Attachments\31427_$F1LDGDOC_SF007826.TIF"/>
    <hyperlink ref="S55" r:id="rId5" tooltip="Click to open 'SF020114.pdf'" display="\\senfin2\T1\Fin1\data\finprod\Attachments\32152_$F1LDGDOC_SF020114.pdf"/>
    <hyperlink ref="S15" r:id="rId6" tooltip="Click to open 'SF020272.pdf'" display="\\senfin2\T1\Fin1\data\finprod\Attachments\32518_$F1LDGDOC_SF020272.pdf"/>
    <hyperlink ref="S56" r:id="rId7" tooltip="Click to open 'AGS INVOICE 180791.pdf'" display="\\senfin2\T1\Fin1\data\finprod\Attachments\32583_$F1LDGDOC_AGS INVOICE 180791.pdf"/>
    <hyperlink ref="S16" r:id="rId8" tooltip="Click to open 'Ashurst Australia tax invoice for payment - Januar.msg'" display="\\senfin2\T1\Fin1\data\finprod\Attachments\32540_$F1LDGDOC_Ashurst Australia tax invoice for payment - Januar.msg"/>
    <hyperlink ref="S17" r:id="rId9" tooltip="Click to open 'Ashurst Australia tax invoice for payment - Januar.msg'" display="\\senfin2\T1\Fin1\data\finprod\Attachments\32541_$F1LDGDOC_Ashurst Australia tax invoice for payment - Januar.msg"/>
    <hyperlink ref="S18" r:id="rId10" tooltip="Click to open 'Ashurst Australia tax invoice for payment - Januar.msg'" display="\\senfin2\T1\Fin1\data\finprod\Attachments\32544_$F1LDGDOC_Ashurst Australia tax invoice for payment - Januar.msg"/>
    <hyperlink ref="S19" r:id="rId11" tooltip="Click to open 'FW  Ashurst Australia tax invoice - February 2015 - for processing.msg'" display="\\senfin2\T1\Fin1\data\finprod\Attachments\32838_$F1LDGDOC_FW  Ashurst Australia tax invoice - February 2015 - for processing.msg"/>
    <hyperlink ref="S20" r:id="rId12" tooltip="Click to open 'Ashurst Australia tax invoice - February 2015 - fo.msg'" display="\\senfin2\T1\Fin1\data\finprod\Attachments\32798_$F1LDGDOC_Ashurst Australia tax invoice - February 2015 - fo.msg"/>
    <hyperlink ref="S21" r:id="rId13" tooltip="Click to open 'Ashurst Australia tax invoice - February 2015 - fo.msg'" display="\\senfin2\T1\Fin1\data\finprod\Attachments\32799_$F1LDGDOC_Ashurst Australia tax invoice - February 2015 - fo.msg"/>
    <hyperlink ref="S22" r:id="rId14" tooltip="Click to open 'Ashurst Australia tax invoice - February 2015 - fo.msg'" display="\\senfin2\T1\Fin1\data\finprod\Attachments\32800_$F1LDGDOC_Ashurst Australia tax invoice - February 2015 - fo.msg"/>
    <hyperlink ref="S23" r:id="rId15" tooltip="Click to open 'FW_ Ashurst Australia Tax Invoice December 2013 [B.msg'" display="\\senfin2\T1\Fin1\data\finprod\Attachments\32854_$F1LDGDOC_FW_ Ashurst Australia Tax Invoice December 2013 [B.msg"/>
    <hyperlink ref="S24" r:id="rId16" tooltip="Click to open 'FW_ Ashurst Australia Tax Invoice December 2013 [B.msg'" display="\\senfin2\T1\Fin1\data\finprod\Attachments\32855_$F1LDGDOC_FW_ Ashurst Australia Tax Invoice December 2013 [B.msg"/>
    <hyperlink ref="S25" r:id="rId17" tooltip="Click to open 'FW_ Ashurst Australia Tax Invoice December 2013 [B.msg'" display="\\senfin2\T1\Fin1\data\finprod\Attachments\32857_$F1LDGDOC_FW_ Ashurst Australia Tax Invoice December 2013 [B.msg"/>
    <hyperlink ref="S26" r:id="rId18" tooltip="Click to open 'FW_ Senate Invoice for Ashurst costs [SEC=UNCLASSI.msg'" display="\\senfin2\T1\Fin1\data\finprod\Attachments\32875_$F1LDGDOC_FW_ Senate Invoice for Ashurst costs [SEC=UNCLASSI.msg"/>
    <hyperlink ref="S27" r:id="rId19" tooltip="Click to open 'FW_ Senate Invoice for Ashurst costs [SEC=UNCLASSI.msg'" display="\\senfin2\T1\Fin1\data\finprod\Attachments\32877_$F1LDGDOC_FW_ Senate Invoice for Ashurst costs [SEC=UNCLASSI.msg"/>
    <hyperlink ref="S28" r:id="rId20" tooltip="Click to open 'FW_ Senate Invoice for Ashurst costs [SEC=UNCLASSI.msg'" display="\\senfin2\T1\Fin1\data\finprod\Attachments\32878_$F1LDGDOC_FW_ Senate Invoice for Ashurst costs [SEC=UNCLASSI.msg"/>
    <hyperlink ref="S29" r:id="rId21" tooltip="Click to open 'FW_ Senate Invoice for Ashurst costs [SEC=UNCLASSI.msg'" display="\\senfin2\T1\Fin1\data\finprod\Attachments\32879_$F1LDGDOC_FW_ Senate Invoice for Ashurst costs [SEC=UNCLASSI.msg"/>
    <hyperlink ref="S30" r:id="rId22" tooltip="Click to open 'FW_ Senate Invoice for Ashurst costs [SEC=UNCLASSI.msg'" display="\\senfin2\T1\Fin1\data\finprod\Attachments\32880_$F1LDGDOC_FW_ Senate Invoice for Ashurst costs [SEC=UNCLASSI.msg"/>
    <hyperlink ref="S31" r:id="rId23" tooltip="Click to open 'FW_ Senate Invoice for Ashurst costs [SEC=UNCLASSI.msg'" display="\\senfin2\T1\Fin1\data\finprod\Attachments\32881_$F1LDGDOC_FW_ Senate Invoice for Ashurst costs [SEC=UNCLASSI.msg"/>
    <hyperlink ref="S32" r:id="rId24" tooltip="Click to open 'FW_ Ashurst Australia Tax Invoice November 2013 - .msg'" display="\\senfin2\T1\Fin1\data\finprod\Attachments\32864_$F1LDGDOC_FW_ Ashurst Australia Tax Invoice November 2013 - .msg"/>
    <hyperlink ref="S33" r:id="rId25" tooltip="Click to open 'FW_ Ashurst Australia Tax Invoice November 2013 - .msg'" display="\\senfin2\T1\Fin1\data\finprod\Attachments\32865_$F1LDGDOC_FW_ Ashurst Australia Tax Invoice November 2013 - .msg"/>
    <hyperlink ref="S34" r:id="rId26" tooltip="Click to open 'FW_ Ashurst Australia Tax Invoice November 2013 - .msg'" display="\\senfin2\T1\Fin1\data\finprod\Attachments\32866_$F1LDGDOC_FW_ Ashurst Australia Tax Invoice November 2013 - .msg"/>
    <hyperlink ref="S35" r:id="rId27" tooltip="Click to open 'FW  Ashurst Australia Tax Invoice October 2014  BD-CM FID2927151 .msg'" display="\\senfin2\T1\Fin1\data\finprod\Attachments\33348_$F1LDGDOC_FW  Ashurst Australia Tax Invoice October 2014  BD-CM FID2927151 .msg"/>
    <hyperlink ref="S57" r:id="rId28" tooltip="Click to open 'FW  Payment of invoice - AGS.msg'" display="\\senfin2\T1\Fin1\data\finprod\Attachments\33338_$F1LDGDOC_FW  Payment of invoice - AGS.msg"/>
    <hyperlink ref="S36" r:id="rId29" tooltip="Click to open 'Parliamentary Departments Staff Award - invoice from February to April 2015.msg'" display="\\senfin2\T1\Fin1\data\finprod\Attachments\33636_$F1LDGDOC_Parliamentary Departments Staff Award - invoice from February to April 2015.msg"/>
    <hyperlink ref="S37" r:id="rId30" tooltip="Click to open 'Parliamentary Departments Staff Award - invoice from February to April 2015.msg'" display="\\senfin2\T1\Fin1\data\finprod\Attachments\33636_$F1LDGDOC_Parliamentary Departments Staff Award - invoice from February to April 2015.msg"/>
    <hyperlink ref="S58" r:id="rId31" tooltip="Click to open 'FW  Invoice for payment.msg'" display="\\senfin2\T1\Fin1\data\finprod\Attachments\33791_$F1LDGDOC_FW  Invoice for payment.msg"/>
    <hyperlink ref="S38" r:id="rId32" tooltip="Click to open 'Invoice for processing - Award modernisation work.msg'" display="\\senfin2\T1\Fin1\data\finprod\Attachments\34076_$F1LDGDOC_Invoice for processing - Award modernisation work.msg"/>
    <hyperlink ref="S39" r:id="rId33" tooltip="Click to open 'FW  Ashurst Australia Tax Invoice May 2015  BD-CM FID3041385 .msg'" display="\\senfin2\T1\Fin1\data\finprod\Attachments\33935_$F1LDGDOC_FW  Ashurst Australia Tax Invoice May 2015  BD-CM FID3041385 .msg"/>
    <hyperlink ref="S40" r:id="rId34" tooltip="Click to open 'Ashurst Australia Tax Invoice - Aaward Modernisation - May 2015.msg'" display="\\senfin2\T1\Fin1\data\finprod\Attachments\34045_$F1LDGDOC_Ashurst Australia Tax Invoice - Aaward Modernisation - May 2015.msg"/>
    <hyperlink ref="S42" r:id="rId35" tooltip="Click to open 'SSF091P02150605114700.pdf'" display="\\senfin2\T1\Fin1\data\finprod\Attachments\33982_$F1LDGDOC_SSF091P02150605114700.pdf"/>
    <hyperlink ref="S43" r:id="rId36" tooltip="Click to open 'SSF091P02150605114700.pdf'" display="\\senfin2\T1\Fin1\data\finprod\Attachments\33983_$F1LDGDOC_SSF091P02150605114700.pdf"/>
    <hyperlink ref="S44" r:id="rId37" tooltip="Click to open 'FW_ Parliamentary Departments Staff Award - invoic.msg'" display="\\senfin2\T1\Fin1\data\finprod\Attachments\33984_$F1LDGDOC_FW_ Parliamentary Departments Staff Award - invoic.msg"/>
    <hyperlink ref="S45" r:id="rId38" tooltip="Click to open 'FW_ Invoice for processing - Award modernisation w.msg'" display="\\senfin2\T1\Fin1\data\finprod\Attachments\34127_$F1LDGDOC_FW_ Invoice for processing - Award modernisation w.msg"/>
    <hyperlink ref="S46" r:id="rId39" tooltip="Click to open 'FW_ Invoice for processing - Award modernisation w.msg'" display="\\senfin2\T1\Fin1\data\finprod\Attachments\34128_$F1LDGDOC_FW_ Invoice for processing - Award modernisation w.msg"/>
    <hyperlink ref="S47" r:id="rId40" tooltip="Click to open 'FW_ Invoice for processing - Award modernisation w.msg'" display="\\senfin2\T1\Fin1\data\finprod\Attachments\34129_$F1LDGDOC_FW_ Invoice for processing - Award modernisation w.msg"/>
    <hyperlink ref="S41" r:id="rId41" tooltip="Click to open 'Accrued Expenses.xls'" display="\\senfin2\T1\Fin1\data\finprod\Attachments\34659_$F1LDGDOC_Accrued Expenses.xls"/>
    <hyperlink ref="S48" r:id="rId42" tooltip="Click to open 'Accrued Expenses.xls'" display="\\senfin2\T1\Fin1\data\finprod\Attachments\34659_$F1LDGDOC_Accrued Expenses.xls"/>
    <hyperlink ref="S49" r:id="rId43" tooltip="Click to open 'Accrued Expenses.xls'" display="\\senfin2\T1\Fin1\data\finprod\Attachments\34659_$F1LDGDOC_Accrued Expenses.xls"/>
    <hyperlink ref="S50" r:id="rId44" tooltip="Click to open 'Accrued Expenses.xls'" display="\\senfin2\T1\Fin1\data\finprod\Attachments\34659_$F1LDGDOC_Accrued Expenses.xls"/>
    <hyperlink ref="S51" r:id="rId45" tooltip="Click to open 'Accrued Expenses.xls'" display="\\senfin2\T1\Fin1\data\finprod\Attachments\34659_$F1LDGDOC_Accrued Expenses.xls"/>
    <hyperlink ref="S52" r:id="rId46" tooltip="Click to open 'Accrued Expenses.xls'" display="\\senfin2\T1\Fin1\data\finprod\Attachments\34659_$F1LDGDOC_Accrued Expenses.xls"/>
    <hyperlink ref="S53" r:id="rId47" tooltip="Click to open 'Accrued Expenses.xls'" display="\\senfin2\T1\Fin1\data\finprod\Attachments\34659_$F1LDGDOC_Accrued Expenses.xls"/>
    <hyperlink ref="B2" location="'Trial Bal - Department'!J16" tooltip="Click to return" display="'Trial Bal - Department'!J16"/>
    <hyperlink ref="B61" location="'Trial Bal - Department'!J16" tooltip="Click to return" display="'Trial Bal - Department'!J16"/>
  </hyperlinks>
  <pageMargins left="0.7" right="0.7" top="0.75" bottom="0.75" header="0.3" footer="0.3"/>
  <pageSetup paperSize="9" orientation="portrait" r:id="rId48"/>
  <legacyDrawing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Design Data (original)</vt:lpstr>
      <vt:lpstr>vlookups</vt:lpstr>
      <vt:lpstr>Design (Dept)</vt:lpstr>
      <vt:lpstr>Design (Program)</vt:lpstr>
      <vt:lpstr>Design (ACN)</vt:lpstr>
      <vt:lpstr>Agency reporting template</vt:lpstr>
      <vt:lpstr>Design (CC)</vt:lpstr>
      <vt:lpstr>Design (Section)</vt:lpstr>
      <vt:lpstr>Transactions 1415GL </vt:lpstr>
      <vt:lpstr>'Agency reporting template'!_Hlk291055818</vt:lpstr>
      <vt:lpstr>'Agency reporting template'!OLE_LINK7</vt:lpstr>
      <vt:lpstr>'Agency reporting template'!Print_Area</vt:lpstr>
      <vt:lpstr>'Design (ACN)'!Print_Area</vt:lpstr>
      <vt:lpstr>'Design (CC)'!Print_Area</vt:lpstr>
      <vt:lpstr>'Design (Dept)'!Print_Area</vt:lpstr>
      <vt:lpstr>'Design (Program)'!Print_Area</vt:lpstr>
      <vt:lpstr>'Design (Section)'!Print_Area</vt:lpstr>
    </vt:vector>
  </TitlesOfParts>
  <Company>Department of the Prime Minister and Cabinet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Jnani</dc:creator>
  <cp:lastModifiedBy>Fiona O'Loughlin</cp:lastModifiedBy>
  <cp:lastPrinted>2010-01-14T05:58:36Z</cp:lastPrinted>
  <dcterms:created xsi:type="dcterms:W3CDTF">2004-06-26T06:04:36Z</dcterms:created>
  <dcterms:modified xsi:type="dcterms:W3CDTF">2017-10-12T23:01:22Z</dcterms:modified>
</cp:coreProperties>
</file>